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435" activeTab="0"/>
  </bookViews>
  <sheets>
    <sheet name="Plan 2014-2016" sheetId="1" r:id="rId1"/>
    <sheet name="Ukupno po godinama" sheetId="2" r:id="rId2"/>
    <sheet name="Ukupno po sektorima" sheetId="3" r:id="rId3"/>
  </sheets>
  <definedNames>
    <definedName name="_xlnm.Print_Area" localSheetId="0">'Plan 2014-2016'!$A$1:$Z$149</definedName>
  </definedNames>
  <calcPr fullCalcOnLoad="1"/>
</workbook>
</file>

<file path=xl/comments1.xml><?xml version="1.0" encoding="utf-8"?>
<comments xmlns="http://schemas.openxmlformats.org/spreadsheetml/2006/main">
  <authors>
    <author>m</author>
  </authors>
  <commentList>
    <comment ref="A147" authorId="0">
      <text>
        <r>
          <rPr>
            <sz val="9"/>
            <rFont val="Tahoma"/>
            <family val="2"/>
          </rPr>
          <t xml:space="preserve">Ukoliko su potrebni novi redovi za nove projekte, treba ih insertovati iznad ovog reda(koji ostaje prazan)
</t>
        </r>
      </text>
    </comment>
  </commentList>
</comments>
</file>

<file path=xl/sharedStrings.xml><?xml version="1.0" encoding="utf-8"?>
<sst xmlns="http://schemas.openxmlformats.org/spreadsheetml/2006/main" count="988" uniqueCount="442">
  <si>
    <t>5=9+21</t>
  </si>
  <si>
    <t>9=6+7+8</t>
  </si>
  <si>
    <t>21=18+19+20</t>
  </si>
  <si>
    <t xml:space="preserve">Сектор </t>
  </si>
  <si>
    <t>Финансирање из буџета ЈЛС</t>
  </si>
  <si>
    <t>Финансирање из осталих извора</t>
  </si>
  <si>
    <t>Економски сектор</t>
  </si>
  <si>
    <t>Друштвени сектор</t>
  </si>
  <si>
    <t>Укупно</t>
  </si>
  <si>
    <t>У К У П Н О  (I + II + III)</t>
  </si>
  <si>
    <t>Рекапитулација по годинама (План Имплементације I + II + III год.)</t>
  </si>
  <si>
    <t>Укупно I год.</t>
  </si>
  <si>
    <t>Укупно II год.</t>
  </si>
  <si>
    <t>Укупно III год.</t>
  </si>
  <si>
    <t>Укупни оријент. издаци (до завршетка пројекта)</t>
  </si>
  <si>
    <t>Број пројеката (који почињу)</t>
  </si>
  <si>
    <t>Преглед по годинама</t>
  </si>
  <si>
    <t>Преглед осталих извора по годинама</t>
  </si>
  <si>
    <t>Кредит</t>
  </si>
  <si>
    <t>Ентитет Кантон</t>
  </si>
  <si>
    <t>Држава</t>
  </si>
  <si>
    <t>Приватни извори</t>
  </si>
  <si>
    <t>ИПА</t>
  </si>
  <si>
    <t>Донатори</t>
  </si>
  <si>
    <t>Остало</t>
  </si>
  <si>
    <t>У К У П Н О</t>
  </si>
  <si>
    <t>Веза са стратешким циљем/ циљевима</t>
  </si>
  <si>
    <t>Пројекат / мјера</t>
  </si>
  <si>
    <t xml:space="preserve"> Индикатори/Исходи</t>
  </si>
  <si>
    <t>Носиоци имплементације</t>
  </si>
  <si>
    <t xml:space="preserve">Веза са буџетом </t>
  </si>
  <si>
    <t>Општинско одјељење одговорно за имплементацију</t>
  </si>
  <si>
    <t>Година почетка импл.</t>
  </si>
  <si>
    <t>18=Збир 10-17</t>
  </si>
  <si>
    <t>ЕС</t>
  </si>
  <si>
    <t>У К У П Н О:</t>
  </si>
  <si>
    <t>Укупни предвиђени издаци  (за III године)</t>
  </si>
  <si>
    <t>год. I</t>
  </si>
  <si>
    <t>год. II</t>
  </si>
  <si>
    <t>год. III</t>
  </si>
  <si>
    <t>укупно (I+II+III)</t>
  </si>
  <si>
    <t>Јавна подузећа</t>
  </si>
  <si>
    <t>Укупно (I+II+III)</t>
  </si>
  <si>
    <t>РЕКАПИТУЛАЦИЈА  ПО СЕКТОРИМА (План Имплементације I + II + III год.)</t>
  </si>
  <si>
    <t>Сектор заштите животне средине</t>
  </si>
  <si>
    <t>Структура осталих извора за I.год.</t>
  </si>
  <si>
    <r>
      <t xml:space="preserve">Напомена: Подаци у табели "Рекапитулација" рачунају се исправно уколико су у помоћну колону "Плана Имплементације" правилно унешене ознаке сектора (на сљедећи начин: </t>
    </r>
    <r>
      <rPr>
        <b/>
        <sz val="10"/>
        <color indexed="10"/>
        <rFont val="Calibri"/>
        <family val="2"/>
      </rPr>
      <t>ЕС, ДС, ЗС</t>
    </r>
    <r>
      <rPr>
        <sz val="10"/>
        <color indexed="10"/>
        <rFont val="Calibri"/>
        <family val="2"/>
      </rPr>
      <t>).</t>
    </r>
  </si>
  <si>
    <r>
      <t>Ознака сектора</t>
    </r>
    <r>
      <rPr>
        <b/>
        <sz val="10"/>
        <rFont val="Calibri"/>
        <family val="2"/>
      </rPr>
      <t xml:space="preserve">  </t>
    </r>
    <r>
      <rPr>
        <b/>
        <sz val="9"/>
        <rFont val="Calibri"/>
        <family val="2"/>
      </rPr>
      <t xml:space="preserve"> (ЕС, ДС, ЗС)</t>
    </r>
  </si>
  <si>
    <t>СЦ 1</t>
  </si>
  <si>
    <t>СЦ 2</t>
  </si>
  <si>
    <t>ДС</t>
  </si>
  <si>
    <t>СЦ 3</t>
  </si>
  <si>
    <t>Одјељење за просторно уређење</t>
  </si>
  <si>
    <t>ЗС</t>
  </si>
  <si>
    <t>Град: ПРИЈЕДОР</t>
  </si>
  <si>
    <t>1.1.1.1. Израда докумената просторног уређења за индустријске зоне</t>
  </si>
  <si>
    <t>Усвојени документи</t>
  </si>
  <si>
    <t>1.1.1.2. Изградња физичке инфраструктуре у индустријским зонама</t>
  </si>
  <si>
    <t xml:space="preserve">Број опремљених локација </t>
  </si>
  <si>
    <t>1.1.1.3. Изградња физичке инфраструктуре у контакт зонама</t>
  </si>
  <si>
    <t>Осигуран приступ ИЗ</t>
  </si>
  <si>
    <t>1.1.1.4. Унапређење подстицајних мјера за инвестирање</t>
  </si>
  <si>
    <t>Висина и ефекти исплаћених подстицаја</t>
  </si>
  <si>
    <t>1.2.1. 1.Подршка увођењу система за наводњавање код пољопр. произвођача</t>
  </si>
  <si>
    <t>Висина, број корисника и ефекти исплаћених подстицаја</t>
  </si>
  <si>
    <t>1.2.1.2.Подршка подизању пластеника и стакленика</t>
  </si>
  <si>
    <t>1.2.1.3.Подршка плантажној производњи поврћа и цвијећа</t>
  </si>
  <si>
    <t>Одјељење за стамбено- комуналне послове</t>
  </si>
  <si>
    <t>Одјељење за стамбено- ком.послове</t>
  </si>
  <si>
    <t>Одјељење за привреду и пољопр. Агенција ПРЕДА-ПД</t>
  </si>
  <si>
    <t>Одјељење за привреду, ПРЕДА</t>
  </si>
  <si>
    <t>Одјељење за привреду и пољопр.</t>
  </si>
  <si>
    <t xml:space="preserve"> Одјељење за привреду,</t>
  </si>
  <si>
    <t xml:space="preserve">Одјељење за привреду и пољопр. </t>
  </si>
  <si>
    <t>1.2.1.4.Подршка плантажној производњи љековитог биља</t>
  </si>
  <si>
    <t>1.2.1.5. Подршка подизању нових засада воћа</t>
  </si>
  <si>
    <t>1.2.1.6. Подршка подизању нових засада винове лозе</t>
  </si>
  <si>
    <t xml:space="preserve">Висина, број корисника и ефекти исплаћених подстицаја </t>
  </si>
  <si>
    <t>1.2.1.7. Подршка  изградњи складишних објеката и набавци опреме за воћарску производњу</t>
  </si>
  <si>
    <t>1.2.1.8. Подршка   искориштењу слободних пољопривредних површина за ратарску производњу</t>
  </si>
  <si>
    <t>1.2.1.9. Подршка   плантажној производњи индустријског биља</t>
  </si>
  <si>
    <t>Одјељење за привреду и пољопривр.</t>
  </si>
  <si>
    <t>1.2.1.10. Подршка   повећању сточног фонда</t>
  </si>
  <si>
    <t>1. 2.1.11. Подршка изградњи шталских објеката и набавци опреме</t>
  </si>
  <si>
    <t>1.2.1.12. Успостављање селекцијског центра за вјештачку оплодњу пчелињих матица</t>
  </si>
  <si>
    <t>Успостављен и функцион. центар</t>
  </si>
  <si>
    <t>1.3.1.1.Израда докумената просторног уређења нижег реда за НП Козара</t>
  </si>
  <si>
    <t>1.3.1.2. Изградња физичке инфраструктуре за развој туризма</t>
  </si>
  <si>
    <t xml:space="preserve">1.3.1.3. Унапређење остале туристичке инфраструктуре и садржаја </t>
  </si>
  <si>
    <t>Изграђени и функцион. објекти туристичке инфрастр.    Нови туристички садржаји</t>
  </si>
  <si>
    <t>0 </t>
  </si>
  <si>
    <t> 0</t>
  </si>
  <si>
    <t>Одјељење за просторно уредење</t>
  </si>
  <si>
    <t>Одјељење за просторно уређење,</t>
  </si>
  <si>
    <t xml:space="preserve">Одјељење за стамбено- комуналне послове, </t>
  </si>
  <si>
    <t xml:space="preserve">1.3.1.4. Креирање и подстицај развоја нових туристичких производа  </t>
  </si>
  <si>
    <t>1.4.1.1. Подршка иновацијама и инвестицијама у МСП</t>
  </si>
  <si>
    <t xml:space="preserve">1.4.1.2. Подршка пословним удружењима и кластерима </t>
  </si>
  <si>
    <t>1.4.1.3. Подршка увођењу стандарда квалитета</t>
  </si>
  <si>
    <t>1.4.1.4. Подршка интернационалном повезивању и умрежавању предузећа</t>
  </si>
  <si>
    <t xml:space="preserve">Број пословних иновација;  Висина инвестиција </t>
  </si>
  <si>
    <t>Раст броја чланова кластера; Повећање обима услуга</t>
  </si>
  <si>
    <t>Број предузећа са уведеним стандардима</t>
  </si>
  <si>
    <t>Број и вриједност остварених пословних веза</t>
  </si>
  <si>
    <t>ТО Приједор</t>
  </si>
  <si>
    <t>ТО Приједор, НП Козара</t>
  </si>
  <si>
    <t>1.4.2.1. Увођење и промоција нових образовних профила према перспективној потражњи на тржишту рада</t>
  </si>
  <si>
    <t>1.4.2.2. Креирање и извођење програма обуке и  преквалифик. према актуелној потражњи на тржишту рада</t>
  </si>
  <si>
    <t xml:space="preserve">1.4.2.3. Јачање стручне праксе и практичне обуке </t>
  </si>
  <si>
    <t>Број ученика са стеченим практичним вјештинама</t>
  </si>
  <si>
    <t xml:space="preserve">1.4.2.4. Предузетничка обука за младе </t>
  </si>
  <si>
    <t>Број обучених; Број пословних планова</t>
  </si>
  <si>
    <t>1.4.3.1. Израда и реализација акционог плана запошљавања</t>
  </si>
  <si>
    <t>Ефекти реализације АП у погледу запошљав.</t>
  </si>
  <si>
    <t>1.4.3.2. Подстицај за запошљавање нових радника</t>
  </si>
  <si>
    <t>Одјељење за друштвене дјелатности, Агенција ПРЕДА</t>
  </si>
  <si>
    <t>Одјељење за друштв. дјелатн., Агенција ПРЕДА</t>
  </si>
  <si>
    <t>Агенција ПРЕДА</t>
  </si>
  <si>
    <t>1.4.3.3. Подстицај послодавцима за запошљавање младих високообразованих кадрова</t>
  </si>
  <si>
    <t>1.4.3.4. Подршка запошљавању и  самозапошљавању младих</t>
  </si>
  <si>
    <t>1.4.3.5. Подршка запошљавању теже запошљивих категорија</t>
  </si>
  <si>
    <t>1.4.3.6. Израда и спровођење програма обуке и стручног оспособљавања уз менторство успјешних појединаца из дијаспоре и повратника</t>
  </si>
  <si>
    <t>1.4.4.1. Развој Предузетничког инкубатора  (3. фаза)</t>
  </si>
  <si>
    <t>Број корисника и број запослених</t>
  </si>
  <si>
    <t>1.4.4.2. Подршка женском предузетништву</t>
  </si>
  <si>
    <t>Број жена-предузетн.</t>
  </si>
  <si>
    <t>Одјељење за привреду и пољопр.,  ..Агенција ПРЕДА</t>
  </si>
  <si>
    <t xml:space="preserve">1.4.4.3. Јачање Фондације за развој  </t>
  </si>
  <si>
    <t>Висина, број корисника и ефекти кредита</t>
  </si>
  <si>
    <t>1.4.4.4. Унапређење примјене ГИС-а</t>
  </si>
  <si>
    <t>Количина унесених података;   Број корисника услуга ГИС-а</t>
  </si>
  <si>
    <t>Број обучених;   Број пројектних апликација</t>
  </si>
  <si>
    <t>1.4.4.6. Инфраструктурна подршка предузетништву</t>
  </si>
  <si>
    <t>Број корисника предузет. услуга</t>
  </si>
  <si>
    <t>1.4.4.7. Сајам привреде „Приједор инвест“</t>
  </si>
  <si>
    <t>Број излагача;   Број посјетилаца</t>
  </si>
  <si>
    <t>1.4.5.1. Подршка развоју прехрамбене индустрије</t>
  </si>
  <si>
    <t>Раст броја МСП и броја запослених у сектору</t>
  </si>
  <si>
    <t>Административна служба Града</t>
  </si>
  <si>
    <t xml:space="preserve"> Одјељење за привреду, Одјељење за просторно уређење</t>
  </si>
  <si>
    <t>Одјељење за привреду  и пољопр. Агенција ПРЕДА</t>
  </si>
  <si>
    <t>Привредна комора БЛ, канцеларија ПД</t>
  </si>
  <si>
    <t>1.4.5.2. Подршка развоју металопрерађ. и машинске индустрије</t>
  </si>
  <si>
    <t>1.4.5.3. Подршка развоју електро индустрије</t>
  </si>
  <si>
    <t>1.4.5.4. Подршка развоју дрвопрерађивачке индустрије</t>
  </si>
  <si>
    <t>1.4.5.5. Подршка развоју осталих привредних дјелатности</t>
  </si>
  <si>
    <t>Раст броја МСП и броја запослених у осталим секторима</t>
  </si>
  <si>
    <t xml:space="preserve">1.5.1.2. Израда документације и изградња прерађивачких капацитета (цемент, глина, кварцни пјесак..)   </t>
  </si>
  <si>
    <t>Изграђени погони;   Број запослених</t>
  </si>
  <si>
    <t>Одјељење за просторно уређење, Одјељење за привреду,</t>
  </si>
  <si>
    <t>1.5.1.3. Акредитовање лабораторије за испитивање минералних сировина и материјала у рударству и грађевинарству</t>
  </si>
  <si>
    <t>Акредитована лабораторија; Број корисника услуга</t>
  </si>
  <si>
    <t>1.5.1.4. Институц. подршка одрживом управљању минералним сировинама и ресурсима</t>
  </si>
  <si>
    <t>База података;    Функцио-нална тијела</t>
  </si>
  <si>
    <t>1.5.1.5. Геолошко- економска оцјена ресурса резерви минералних сировина на подручју Града Приједора</t>
  </si>
  <si>
    <t xml:space="preserve">Урађена и прихваћена студија  </t>
  </si>
  <si>
    <t>1.5.1.6. Проширење сировинске основе резерви жељезне руде на подручју Града Приједора</t>
  </si>
  <si>
    <t xml:space="preserve">Мапирање потенц. налазишта жељезне руде </t>
  </si>
  <si>
    <t>1.5.1.7. Студија о могућностима производње енергије из обновљивих извора</t>
  </si>
  <si>
    <t>Урађена студија са "цост бенефит“ анализом</t>
  </si>
  <si>
    <t>СЦ 4</t>
  </si>
  <si>
    <t>Рударски институт, Агенција ПРЕДА</t>
  </si>
  <si>
    <t xml:space="preserve">Рударски институт, </t>
  </si>
  <si>
    <t>1.5.1.8. Пословно инвестициони форум дијаспоре</t>
  </si>
  <si>
    <t>Број пословних људи из дијаспоре,   Број развојних пројеката развијених и остварених у сарадњи са дијаспором</t>
  </si>
  <si>
    <t>2.1.1.1. Реконструкција објеката за обављање стручне праксе ученика у средњим школама</t>
  </si>
  <si>
    <t>Број обучених ученика, Број запосл. обучених ученика</t>
  </si>
  <si>
    <t>2.1.1.2.  Реконструкција Пољопривред.-прехрамбене и медицинско-технолошке школе</t>
  </si>
  <si>
    <t>2.1.1.3.  Реконструкција зграде Гимназије "Свети Сава"</t>
  </si>
  <si>
    <t xml:space="preserve"> Одјељење за привреду, Агенција ПРЕДА</t>
  </si>
  <si>
    <t>Средње стручне школе, Град Приједор, Министарство просвете и културе РС</t>
  </si>
  <si>
    <t>Грант  4152001      4152002</t>
  </si>
  <si>
    <t xml:space="preserve"> Одјељење за друштвене дјелат.</t>
  </si>
  <si>
    <t>Пољопривредно-прехрамбена и Медицинско-тех и грађевинска школа</t>
  </si>
  <si>
    <t>капитални издаци  415200</t>
  </si>
  <si>
    <t>Одјељење за друштвене дјелат.</t>
  </si>
  <si>
    <t>Гимназија, Град Приједор, Министарство просвете и културе РС</t>
  </si>
  <si>
    <t>2.1.1.4. Изградња Рударског факултета</t>
  </si>
  <si>
    <t>Изграђен и функцион. објекат, већи број студената</t>
  </si>
  <si>
    <t>2.1.1.5. изградња Високе медицинске школе</t>
  </si>
  <si>
    <t>2.1.1.6. Изградња едукативно-истраживачког центра</t>
  </si>
  <si>
    <t>2.1.1.7. Изградња ђачког и студентског дома</t>
  </si>
  <si>
    <t>Изграђени објекти, већи број корисника</t>
  </si>
  <si>
    <t xml:space="preserve">2.1.1.8. Реконструкција објеката основних школа </t>
  </si>
  <si>
    <t>Бољи услови рада, уштеде енергије</t>
  </si>
  <si>
    <t xml:space="preserve">2.1.1.9 Реконструкција и изградња објеката предшколског образовања </t>
  </si>
  <si>
    <t>Бољи услови рада, уштеде енергије, више укључене дјеце</t>
  </si>
  <si>
    <t>Рударски факултет</t>
  </si>
  <si>
    <t>капитални издаци   415200</t>
  </si>
  <si>
    <t>Висока мед школа, Град Приједор, Министарство просвете и културе РС</t>
  </si>
  <si>
    <t>Рударски факултет, Висока медицинска школа и средње школе</t>
  </si>
  <si>
    <t>Основне школе, "ПРЕДА"</t>
  </si>
  <si>
    <t>ЈУ ДВ "Радост"-Приједор, Град Приједор</t>
  </si>
  <si>
    <t>капитални издаци   511200</t>
  </si>
  <si>
    <t>2.1.2.1. Изградња библиотеке</t>
  </si>
  <si>
    <t xml:space="preserve">Изграђен нови објекат, повећан број чланова, </t>
  </si>
  <si>
    <t>2.1.2.2. Реконструкција и опремање зграде позоришта "Приједор"</t>
  </si>
  <si>
    <t>Бољи услови рада, више посјетил.</t>
  </si>
  <si>
    <t>2.1.2.3. Реконструкција домова културе</t>
  </si>
  <si>
    <t xml:space="preserve">Бољи услови, више садржаја и корисника </t>
  </si>
  <si>
    <t>2.1.2.4. Изградња и опремање РТВ дома</t>
  </si>
  <si>
    <t>Бољи услови рада,  повећана гледаност и слушаност</t>
  </si>
  <si>
    <t>2.1.2.5. Адаптација зграде СКУД "Младен Стојановић"</t>
  </si>
  <si>
    <t>Више секција и чланова, више садржаја</t>
  </si>
  <si>
    <t>2.1.2.6. Доградња културног центра "Љетна башта"</t>
  </si>
  <si>
    <t>Више догађаја и посјетил.</t>
  </si>
  <si>
    <t xml:space="preserve">2.1.3.2. Реконструкција и изградња школских дворана </t>
  </si>
  <si>
    <t>Библиотека "Ћирило и Методије", Град Приједор</t>
  </si>
  <si>
    <t>капитални издаци   511100</t>
  </si>
  <si>
    <t>ЈУ Позориште "Приједор"-</t>
  </si>
  <si>
    <t>Мјесне заједнице, Град Приједор</t>
  </si>
  <si>
    <t>ИПЦ "Козарски вјесник" и град Приједор</t>
  </si>
  <si>
    <t>СКУД "Младен Стојановић", Град Приједор</t>
  </si>
  <si>
    <t>ЈУ Центар за приказивање филмова"-Приједор, град Приједор</t>
  </si>
  <si>
    <t> Основне школе</t>
  </si>
  <si>
    <t>2.1.3.3. Изградња спортских терена у школама и МЗ</t>
  </si>
  <si>
    <t>Број изграђ. терена</t>
  </si>
  <si>
    <t>2.1.3.4.  Изградња парка за екстремне спортове</t>
  </si>
  <si>
    <t>Израђен и функцио-налан парк</t>
  </si>
  <si>
    <t xml:space="preserve">2.1.3.5. Пројекат "ЦАН"Цроссбордер Аир Нетwоркинг (у преводу: Прекогранично ваздушно умрежавање)     </t>
  </si>
  <si>
    <t>Изграђен и опремљен хангар</t>
  </si>
  <si>
    <t xml:space="preserve">2.1.3.6. Пројекат изградње спортске дворане у насељу „Урије“     </t>
  </si>
  <si>
    <t>Изграђена и опремљена дворана</t>
  </si>
  <si>
    <t>2.1.4.1.  Изградња хелиодрома за потребе Болнице</t>
  </si>
  <si>
    <t>Изграђен хелиодром</t>
  </si>
  <si>
    <t xml:space="preserve">2.1.4.2.  Изградња амбуланти породичне медицине </t>
  </si>
  <si>
    <t> Град Приједор, Основне школе и МЗ</t>
  </si>
  <si>
    <t>капитални издаци  511100</t>
  </si>
  <si>
    <t> Клуб екстремних спортова, Град Приједор</t>
  </si>
  <si>
    <t>Аеро клуб, Град Приједор</t>
  </si>
  <si>
    <t>Град Приједор</t>
  </si>
  <si>
    <t>Одјељење за друштвене дјелатност</t>
  </si>
  <si>
    <t>Болница, Град Приједор, Минист. здравља РС</t>
  </si>
  <si>
    <t>капитални издаци  511200</t>
  </si>
  <si>
    <t>Град Приједор, Минист. здравља РС</t>
  </si>
  <si>
    <t xml:space="preserve">2.1.4.3.  Реконструкција постојећих и изградња нових стамбених јединица за непрофитно-социјално становање. </t>
  </si>
  <si>
    <t>Број и површина изграђ. стамбених јединица, број корисника</t>
  </si>
  <si>
    <t>2.2.1.6. Отварање породичног савјетовали-шта као услуге породично правне заштите ЈУ ЦСР Приједор</t>
  </si>
  <si>
    <t>Смањен број поступака развода брака; Смањен број прекршаја насиља у породици</t>
  </si>
  <si>
    <t>2.2.1.7. Збрињавање жртава породичног насиља у Прихватној станици.</t>
  </si>
  <si>
    <t>Број пружених услуга психосо-цијалне подршке.</t>
  </si>
  <si>
    <t>2.2.1.8. Персонална асистенција – помоћ лицима са инвалидитет. и запошљавање младих.</t>
  </si>
  <si>
    <t>Број инвалида укључених у рад и друштвени живот; Број услуга</t>
  </si>
  <si>
    <t> Град Приједор, Министарство рада РС</t>
  </si>
  <si>
    <t>капитални издаци  511100,  511200</t>
  </si>
  <si>
    <t> Одјељење за стамбено комуналне дјелатности</t>
  </si>
  <si>
    <t>ЈУ ЦСР Приједор</t>
  </si>
  <si>
    <t>Грантови  415200</t>
  </si>
  <si>
    <t>2.2.1.9. Увођење стандарда у социјалној заштити Стандард квалитета ИСО 9001-2008</t>
  </si>
  <si>
    <t>Број младих укључених у радни и друштвени живот</t>
  </si>
  <si>
    <t>2.2.2.1. Дигитализац. телевизије Приједор</t>
  </si>
  <si>
    <t>Повећана гледаност и слушаност, повећани приходи</t>
  </si>
  <si>
    <t>2.2.2.3.  "Приједор - град мурала"</t>
  </si>
  <si>
    <t>капитални издаци  511300</t>
  </si>
  <si>
    <t>Град Приједор , Одјељење за друштвене дјелат.</t>
  </si>
  <si>
    <t>" Удружење ликовних умјетника Приједор "</t>
  </si>
  <si>
    <t>Грантови  412400</t>
  </si>
  <si>
    <t>2.2.2.4. Набавка монтажно-демонтажне покретне бине за одржавање културних манифестација на отвореном</t>
  </si>
  <si>
    <t xml:space="preserve">Изграђена бина,повећан број манифестација на отвореном </t>
  </si>
  <si>
    <t xml:space="preserve">2.3.1.1. Реконструкција постојеће водоводне дистрибутивне мреже  </t>
  </si>
  <si>
    <t xml:space="preserve">2.3.1.2. Проширење дистрибутивне мреже у оквиру постојећег водоводног система </t>
  </si>
  <si>
    <t>Дужина изграђене мреже</t>
  </si>
  <si>
    <t xml:space="preserve">2.3.1.3. Изградња дистрибутивне мреже у насељима водоводног  подсистема “Црно Врело”  </t>
  </si>
  <si>
    <t xml:space="preserve">2.3.1.4.  Развој водоводног подсистема „Томашичка језера“ </t>
  </si>
  <si>
    <t>СКУД "Младен Стојановић"-Приједор, Град Приједор</t>
  </si>
  <si>
    <t>Град Приједор Водовод а.д.</t>
  </si>
  <si>
    <t>Стамбено комунално</t>
  </si>
  <si>
    <t>Град Приједор Водовод а.д. Град Б.Лука и центар за развој села</t>
  </si>
  <si>
    <t xml:space="preserve">2.3.1.5.  Додатна истраживања и развој изворишта воде (пројекти дефинисани у Студији изводљивости)      </t>
  </si>
  <si>
    <t xml:space="preserve">Урађена студија; извршена  истражи-вања </t>
  </si>
  <si>
    <t>2.3.2.1. Пројекат реконструкција постојећих НН мрежа у ужим градским  подручјима и измјештање у путну зону, као свођење у подземну НН мрежу у зависности од могућности.</t>
  </si>
  <si>
    <t>Урађен пројекат, Рекон-струисана мрежа</t>
  </si>
  <si>
    <t>2.3.2.2. Пројекат реконструкција постојећих НН мрежа на сеоским  подручјима и измјештање у путну зону</t>
  </si>
  <si>
    <t xml:space="preserve">2.3.2.3. Пројекат изградње НН мрежа за потребе нових насеља </t>
  </si>
  <si>
    <t>МХ ЕРС, ЗП ЕЛЕКТРОКРАЈИНА а.д. Бањалука</t>
  </si>
  <si>
    <t>2.3.2.4. Пројекат реконструкције 6,3 кВ расклопница и трафостаница и пребацивање на 20 кВ напон – Љубија и Томашица</t>
  </si>
  <si>
    <t>2.3.2.5. Пројекат реконструкције свих далековода 6,3 кВ и пребацивање на 20 кВ напон – Љубија и Томашица</t>
  </si>
  <si>
    <t xml:space="preserve">2.3.3.1. Изградња надвожњака у насељу Пећани </t>
  </si>
  <si>
    <t>2.3.3.5. Реконструкција пружног прелаза „Тринаестица“</t>
  </si>
  <si>
    <t>Обезбијеђен безбједан пружни прелаз</t>
  </si>
  <si>
    <t>Успостављена база података</t>
  </si>
  <si>
    <t>Жељезнице РС, Путеви РС, Град Приједор</t>
  </si>
  <si>
    <t>2.3.3.7.  Дани дијаспоре у Граду и мјесним заједницама - подршка организацији манифестација</t>
  </si>
  <si>
    <t>3 манифестације годишње подржане у Граду и МЗ</t>
  </si>
  <si>
    <t>3.1.1.3. Изградња секундарне канализационе мреже и кућних прикључака у насељу Тукови</t>
  </si>
  <si>
    <t xml:space="preserve">Дужина изграђене мреже и број прикљу-чака </t>
  </si>
  <si>
    <t>3.1.1.4. Изградња примарне и секундарне канализационе мреже и кућних прикључака  подручја Гомјеница</t>
  </si>
  <si>
    <t>Дужина изграђене мреже и број прикљу-чака</t>
  </si>
  <si>
    <t>3.1.1.5. Изградња примарне и секундарне канализационе мреже и уређаја за пречишћавање отпадних вода насеља Омарска</t>
  </si>
  <si>
    <t>3.1.1.6. Изградња примарне и секундарне канализационе мреже и уређаја за пречишћавање отпадних вода насеља Козарац</t>
  </si>
  <si>
    <t>3.1.2.2. Израда Регулационог плана подручја уз корита ријека Сана и Гомејница на урбаном подручју Приједора-Секције 1 и 2</t>
  </si>
  <si>
    <t xml:space="preserve">Усвојен регулациони план  </t>
  </si>
  <si>
    <t>3.1.2.3. Санација и уређење шљункара насталих експлоатацијом шљунка у заштитним зонама изворишта</t>
  </si>
  <si>
    <t>3.1.2.4. Израда новог програма санитарне заштите изворишта питке воде  на подручју града Приједора</t>
  </si>
  <si>
    <t xml:space="preserve">Усвојен програм </t>
  </si>
  <si>
    <t>3.1.2.5. Израда програма обављања пољопривредне дјелатности у зонама санитарне заштите изворишта воде за пиће</t>
  </si>
  <si>
    <t>Усвојен програм</t>
  </si>
  <si>
    <t>3.1.2.6. Снимање стања и контрола квалитета локалних водовода</t>
  </si>
  <si>
    <t>Број и резултати обављених контрола</t>
  </si>
  <si>
    <t xml:space="preserve">Град Приједор </t>
  </si>
  <si>
    <t>Одјељење за привреду и пољопривреду</t>
  </si>
  <si>
    <t>Изграђена и функцио-нална депонија</t>
  </si>
  <si>
    <t>3.2.1.2. Изградња погона за рециклажу комуналног отпада на Регионалној депонији Стара пруга-Курево</t>
  </si>
  <si>
    <t> Изграђен погон</t>
  </si>
  <si>
    <t>3.2.1.3. Реализација пројекта збрињавања медицинског отпада;</t>
  </si>
  <si>
    <t>3.2.1.4. Реализација пројекта збрињавања опасног отпада</t>
  </si>
  <si>
    <t>Количина збринутог опасног отпада</t>
  </si>
  <si>
    <t xml:space="preserve">Урађена база; број корисника базе </t>
  </si>
  <si>
    <t>Миттал рудници Приједор</t>
  </si>
  <si>
    <t>Град Приједор, Комуналне услуге а.д.</t>
  </si>
  <si>
    <t>Правни субјекти  чија је дјелатност збрињавање мед. отп.</t>
  </si>
  <si>
    <t>Град приједор, надлежно минист.</t>
  </si>
  <si>
    <t xml:space="preserve">3.2.1.7. Санација дивљих депонија на подручју града Приједора </t>
  </si>
  <si>
    <t>Број санираних дивљих депонија и шљункара</t>
  </si>
  <si>
    <t>3.3.1.1. Изградња соларних електрана на објектима АД „Водовод“</t>
  </si>
  <si>
    <t xml:space="preserve">Број изграђ. соларних електрана </t>
  </si>
  <si>
    <t xml:space="preserve">3.3.1.2. Изградња  соларних колектора на објектима јавних установа, привредних субјеката и на стамбеним објектима </t>
  </si>
  <si>
    <t>Број објеката на којима су изграђени соларни колектори</t>
  </si>
  <si>
    <t>3.3.1.3. Обнова-реконструкција фасада и столарије на објектима јавних установа, привредних субјеката и на стамбеним објектима</t>
  </si>
  <si>
    <t>Комуналне услуге а.д,.</t>
  </si>
  <si>
    <t>Водовод, Град Приједор</t>
  </si>
  <si>
    <t>Јавне установе, привредни субјекти, Власници стамб.објек.</t>
  </si>
  <si>
    <t>3.3.1.4.  Замјена обичних сијалица штедним на објектима јавних установа, привредних субјеката и на стамбеним објектима</t>
  </si>
  <si>
    <t>3.3.2.1. Изградња новог котловског постројења на дрвну биомасу у АД „Топлана“</t>
  </si>
  <si>
    <t>Изграђено и функцио-нално построје-ње</t>
  </si>
  <si>
    <t>3.3.2.2. Реконструкција дистрибутивне мреже у АД „Топлана“</t>
  </si>
  <si>
    <t>3.3.2.3. Аутоматизација подстаница и уградња мјерно регулационе опреме у АД „Топлана“</t>
  </si>
  <si>
    <t xml:space="preserve">Број аутоматиз.подстани-ца и број уграђених уређаја </t>
  </si>
  <si>
    <t>3.3.2.5. Узгој брзорастућих садница за производњу биомасе и/или пелета за гријање</t>
  </si>
  <si>
    <t xml:space="preserve">Број садница </t>
  </si>
  <si>
    <t>3.3.2.6. Пројекат реконструкције котловнице Опште болнице</t>
  </si>
  <si>
    <t>Топлана а.д. Приједор</t>
  </si>
  <si>
    <t>а.д.Топлана Приједор</t>
  </si>
  <si>
    <t>Општа болница Приједор</t>
  </si>
  <si>
    <t>3.3.3.1.  Промоција масовнијег кориштења јавног градског и приградског саобраћаја</t>
  </si>
  <si>
    <t>Број грађана који користе јавни градски превоз</t>
  </si>
  <si>
    <t>3.3.3.2. Промоција масовнијег кориштења аута на гас и конверзија аутобуса на гас</t>
  </si>
  <si>
    <t>Број аута и аутобиса која користе гас као гориво</t>
  </si>
  <si>
    <t>3.3.3.3. Изградња бициклистичких стаза на подручју града Приједора</t>
  </si>
  <si>
    <t xml:space="preserve">3.3.3.4. Реконструкција постојеће и изградња нове уличне расвјете у Приједору </t>
  </si>
  <si>
    <t>3.4.1.1. Промотивне, информативне и образовне мјере и активности</t>
  </si>
  <si>
    <t> Број циљаних грађана</t>
  </si>
  <si>
    <t>3.4.1.2. Образовање и промоција енергетске ефикасности за грађане</t>
  </si>
  <si>
    <t> Број укључених грађана</t>
  </si>
  <si>
    <t xml:space="preserve">3.4.1.4. Енергетски дани </t>
  </si>
  <si>
    <t> Број учесника</t>
  </si>
  <si>
    <t>3.4.2.1.  Успоставњање мониторинга квалитета животне средине на подручју града Приједрора</t>
  </si>
  <si>
    <t>3.4.2.2. Доношење недостајућих и новелирање постојећих одлука у области заштите животне средине</t>
  </si>
  <si>
    <t>3.4.2.3.  Новелирање ЛЕАП-а</t>
  </si>
  <si>
    <t>Ажуриран ЛЕАП</t>
  </si>
  <si>
    <t>3.4.2.4. Едукација становништва ради  подизања еколошке свијести</t>
  </si>
  <si>
    <t>Број укључених грађана</t>
  </si>
  <si>
    <t>Град Приједор, НВО</t>
  </si>
  <si>
    <t>Град Приједор, НВО, образовне институције</t>
  </si>
  <si>
    <t>3.4.3.1.Набавка опреме за контролу употребе хемијских средстава у пољопривреди</t>
  </si>
  <si>
    <t>Смањење количине хемијских средстава  у пољопр. и другим дјелатн.</t>
  </si>
  <si>
    <t>Град Приједор, привредни субјекти</t>
  </si>
  <si>
    <t>План имплементације и индикативни финансијски оквир за 2014-2016</t>
  </si>
  <si>
    <t>2.2.1.11. Дневни центар за дјецу са посебним потребама</t>
  </si>
  <si>
    <t>Фонд-05                 511 100</t>
  </si>
  <si>
    <t>Фонд-05                511 200</t>
  </si>
  <si>
    <t>Изградња                 511 200</t>
  </si>
  <si>
    <t>Фонд-05                   511 100</t>
  </si>
  <si>
    <t>414100/4141005</t>
  </si>
  <si>
    <t>412700, средства нису планирана у Одјељењу за привреду</t>
  </si>
  <si>
    <t xml:space="preserve"> средства од претворбе пољ.зем. у непољ. сврхе - тренутно без буџетске стваке</t>
  </si>
  <si>
    <r>
      <t xml:space="preserve">капитални издаци  </t>
    </r>
    <r>
      <rPr>
        <sz val="8.5"/>
        <color indexed="10"/>
        <rFont val="Calibri"/>
        <family val="2"/>
      </rPr>
      <t>511100</t>
    </r>
  </si>
  <si>
    <t>Одјељење за друштвене дјелатности</t>
  </si>
  <si>
    <t>51170  i  511300</t>
  </si>
  <si>
    <t>PREDA</t>
  </si>
  <si>
    <t>Grad Prijedor</t>
  </si>
  <si>
    <t>Grad Prijedor,Preda</t>
  </si>
  <si>
    <t>511700 projekt II Studije</t>
  </si>
  <si>
    <t>Oddjeljenje za privredu i poljoprivredu</t>
  </si>
  <si>
    <t>4127-9</t>
  </si>
  <si>
    <t>4128-2</t>
  </si>
  <si>
    <t>511100 i 511200</t>
  </si>
  <si>
    <t>Stambeno komunalno</t>
  </si>
  <si>
    <t>Prostorno</t>
  </si>
  <si>
    <t>Stambeno komunalno,Javne ustanove,vlasnici</t>
  </si>
  <si>
    <t>Vodovod</t>
  </si>
  <si>
    <t>Privredni subjekti,Ministarstvo,grad Prijedor</t>
  </si>
  <si>
    <t>Komunalne usluge</t>
  </si>
  <si>
    <t>Dom zdravlja,Bolnica</t>
  </si>
  <si>
    <t>Odjeljene za privredu i poljoprivredu</t>
  </si>
  <si>
    <t>privredni subjekti</t>
  </si>
  <si>
    <t>Toplana,stambeno komunalno</t>
  </si>
  <si>
    <t>kredit 1253134     ipa 787227</t>
  </si>
  <si>
    <t>kredit 1.466.874     IPA 692.364</t>
  </si>
  <si>
    <t>kredit 1.829.014     IPA 1.147.080</t>
  </si>
  <si>
    <t>kredit 806.418 IPA 974.920</t>
  </si>
  <si>
    <t>kredit 2.607.778 IPA 1.811.721</t>
  </si>
  <si>
    <t xml:space="preserve">kredit 300.060 donatori 200.040 </t>
  </si>
  <si>
    <t>kredit 831.230  IPA 576.970</t>
  </si>
  <si>
    <t>Град Приједор, НВО, undp</t>
  </si>
  <si>
    <t>2014, 2015</t>
  </si>
  <si>
    <t>Раст прихода и броја запослених у туризму и угоститељству</t>
  </si>
  <si>
    <t xml:space="preserve">1.3.1.5. Промоција туристичке понуде Приједора и Козаре </t>
  </si>
  <si>
    <t xml:space="preserve">Уведени нови образовни профили и програми.   Број ученика који похађају наставу по новим образовним програмима </t>
  </si>
  <si>
    <t xml:space="preserve">Број обучених и преквалификованих </t>
  </si>
  <si>
    <t>Број новозапослених</t>
  </si>
  <si>
    <t>Број новозапослених младих са ВСС</t>
  </si>
  <si>
    <t>Број новозапослених и самозапослених</t>
  </si>
  <si>
    <t>Број новозапослених из теже запошљивих категорија</t>
  </si>
  <si>
    <t>50 младих незапослених лица добило посао,  5 он лајн обука,   50 грантова за самозапошљавање</t>
  </si>
  <si>
    <t xml:space="preserve">1.4.4.5. Јачање капацитета у области пројектног менаџмента </t>
  </si>
  <si>
    <t>Извршена реконстр., повећан корисни простор за 20%</t>
  </si>
  <si>
    <t xml:space="preserve">Функционалан центар, број истраживача </t>
  </si>
  <si>
    <t>Функционалне дворане, раст броја корисника</t>
  </si>
  <si>
    <t>Изграђене и функцио-налне амбуланте</t>
  </si>
  <si>
    <t>Сертификат ИСО 9001-2008; Веће задовољство корисника</t>
  </si>
  <si>
    <t>2.2.1.10. Подршка младима без родитељског старања који напуштају организоване облике социјалне заштите</t>
  </si>
  <si>
    <t>2.2.2.2. Модерниза-ција ЈУ "Центар за приказивање филмова" примјеном дигитализоване методе</t>
  </si>
  <si>
    <t>Извршена дигитализација; Више посјетилаца и прихода</t>
  </si>
  <si>
    <t xml:space="preserve">Мурал реализован, више манифестација </t>
  </si>
  <si>
    <t>Дужина реконструисане мреже</t>
  </si>
  <si>
    <t>Урађен пројекат, Рекон-струисане расклопнице и трафо-станице</t>
  </si>
  <si>
    <t>Урађен пројекат, Рекон-струисани далеководи</t>
  </si>
  <si>
    <t>Изграђен надвожњак</t>
  </si>
  <si>
    <t>2.3.3.6. Успостављање базе података о дијаспори Приједора</t>
  </si>
  <si>
    <t>Број санираних и уређених  шљункара у заштитним зонама изворишта</t>
  </si>
  <si>
    <t>3.1.3.7. Реализација етапног плана Рудника “Омарска” у области изградње инфраструктуре и заштите животне средине</t>
  </si>
  <si>
    <t> Реализован план; побољшани индикатори животне средине</t>
  </si>
  <si>
    <t>3.2.1.1. Завршетак изградње регионалне санитарне депоније „Стара пруга-Курево“</t>
  </si>
  <si>
    <t>Количина збринутог медицинског отпада</t>
  </si>
  <si>
    <t>3.2.1.5. Израда базе података о   произвођачима отпада и   загађивачима околине</t>
  </si>
  <si>
    <t>3.2.1.6. Унапређење система  прикупљања, селекције и рециклаже отпада</t>
  </si>
  <si>
    <t>Количина прикупљеног и рециклираног отпада</t>
  </si>
  <si>
    <t xml:space="preserve">Број и површина објеката са реконструисаним фасадама и столаријом </t>
  </si>
  <si>
    <t>Број и површина објеката са уграђеним штедним сијали-цама</t>
  </si>
  <si>
    <t>Toplana,Stambeno komunalno,PREDA</t>
  </si>
  <si>
    <t xml:space="preserve">Дужина реконструисане  мреже </t>
  </si>
  <si>
    <t>PRЕDA;Stambeno komunalno,Toplana</t>
  </si>
  <si>
    <t xml:space="preserve">Реконструисана котловница </t>
  </si>
  <si>
    <t>Број и дужина изграђ. бициклистичких стаза</t>
  </si>
  <si>
    <t>Број и дужина реконструисане и дужина изграђене уличне расвјете</t>
  </si>
  <si>
    <t>3.4.1.3. Успостављање информационог система за управљање енергијом</t>
  </si>
  <si>
    <t>Функционалан ИС</t>
  </si>
  <si>
    <t>Функционалан систем редовног монито-ринга</t>
  </si>
  <si>
    <t>Republički hidrometеorološki zavod RS, Grad Prijedor</t>
  </si>
  <si>
    <t>Донешене и новелиране одлуке</t>
  </si>
  <si>
    <t>Број дјеце укључених у дневни центар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</si>
</sst>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_);_(* \(#,##0.00\);_(* \-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sz val="9"/>
      <name val="Tahoma"/>
      <family val="2"/>
    </font>
    <font>
      <sz val="9"/>
      <name val="Calibri"/>
      <family val="2"/>
    </font>
    <font>
      <b/>
      <sz val="11"/>
      <name val="Arial"/>
      <family val="2"/>
    </font>
    <font>
      <b/>
      <sz val="10"/>
      <color indexed="10"/>
      <name val="Calibri"/>
      <family val="2"/>
    </font>
    <font>
      <sz val="8.5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13"/>
      <name val="Calibri"/>
      <family val="2"/>
    </font>
    <font>
      <sz val="8.5"/>
      <color indexed="8"/>
      <name val="Calibri"/>
      <family val="2"/>
    </font>
    <font>
      <sz val="11"/>
      <name val="Calibri"/>
      <family val="2"/>
    </font>
    <font>
      <sz val="9"/>
      <color indexed="10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sz val="9"/>
      <color indexed="10"/>
      <name val="Calibri"/>
      <family val="2"/>
    </font>
    <font>
      <sz val="8"/>
      <color indexed="8"/>
      <name val="Calibri"/>
      <family val="2"/>
    </font>
    <font>
      <b/>
      <sz val="7.5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b/>
      <sz val="13"/>
      <name val="Calibri"/>
      <family val="2"/>
    </font>
    <font>
      <sz val="8.5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.5"/>
      <color indexed="8"/>
      <name val="Calibri"/>
      <family val="2"/>
    </font>
    <font>
      <b/>
      <sz val="8.5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rgb="FFFFFF00"/>
      <name val="Calibri"/>
      <family val="2"/>
    </font>
    <font>
      <sz val="8.5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8.5"/>
      <color rgb="FFFF0000"/>
      <name val="Calibri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</font>
    <font>
      <sz val="8"/>
      <color theme="1"/>
      <name val="Calibri"/>
      <family val="2"/>
    </font>
    <font>
      <b/>
      <sz val="7.5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  <font>
      <b/>
      <sz val="8.5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" fillId="0" borderId="0">
      <alignment/>
      <protection/>
    </xf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0" fontId="6" fillId="0" borderId="0">
      <alignment/>
      <protection/>
    </xf>
  </cellStyleXfs>
  <cellXfs count="139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0" fillId="33" borderId="0" xfId="0" applyFont="1" applyFill="1" applyAlignment="1">
      <alignment/>
    </xf>
    <xf numFmtId="0" fontId="70" fillId="0" borderId="0" xfId="0" applyFont="1" applyAlignment="1">
      <alignment horizontal="left" textRotation="90" wrapText="1"/>
    </xf>
    <xf numFmtId="0" fontId="70" fillId="0" borderId="10" xfId="0" applyFont="1" applyBorder="1" applyAlignment="1">
      <alignment horizontal="center" vertical="center" textRotation="90"/>
    </xf>
    <xf numFmtId="0" fontId="70" fillId="0" borderId="0" xfId="0" applyFont="1" applyAlignment="1">
      <alignment horizontal="center" vertical="center"/>
    </xf>
    <xf numFmtId="177" fontId="71" fillId="34" borderId="10" xfId="42" applyNumberFormat="1" applyFont="1" applyFill="1" applyBorder="1" applyAlignment="1">
      <alignment horizontal="left" wrapText="1"/>
    </xf>
    <xf numFmtId="177" fontId="70" fillId="0" borderId="10" xfId="42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vertical="center" wrapText="1"/>
    </xf>
    <xf numFmtId="0" fontId="3" fillId="0" borderId="0" xfId="59">
      <alignment/>
      <protection/>
    </xf>
    <xf numFmtId="177" fontId="4" fillId="2" borderId="10" xfId="44" applyNumberFormat="1" applyFont="1" applyFill="1" applyBorder="1" applyAlignment="1">
      <alignment horizontal="right" wrapText="1"/>
    </xf>
    <xf numFmtId="0" fontId="73" fillId="0" borderId="0" xfId="59" applyFont="1">
      <alignment/>
      <protection/>
    </xf>
    <xf numFmtId="0" fontId="3" fillId="0" borderId="0" xfId="59" applyFont="1">
      <alignment/>
      <protection/>
    </xf>
    <xf numFmtId="0" fontId="36" fillId="0" borderId="10" xfId="0" applyFont="1" applyBorder="1" applyAlignment="1">
      <alignment horizontal="center" vertical="center"/>
    </xf>
    <xf numFmtId="177" fontId="14" fillId="33" borderId="10" xfId="44" applyNumberFormat="1" applyFont="1" applyFill="1" applyBorder="1" applyAlignment="1">
      <alignment horizontal="right" wrapText="1"/>
    </xf>
    <xf numFmtId="177" fontId="70" fillId="0" borderId="0" xfId="0" applyNumberFormat="1" applyFont="1" applyAlignment="1">
      <alignment/>
    </xf>
    <xf numFmtId="0" fontId="70" fillId="35" borderId="10" xfId="0" applyFont="1" applyFill="1" applyBorder="1" applyAlignment="1">
      <alignment horizontal="center" vertical="center" textRotation="90"/>
    </xf>
    <xf numFmtId="0" fontId="74" fillId="35" borderId="10" xfId="0" applyFont="1" applyFill="1" applyBorder="1" applyAlignment="1">
      <alignment horizontal="left" vertical="center" wrapText="1"/>
    </xf>
    <xf numFmtId="177" fontId="70" fillId="35" borderId="10" xfId="42" applyNumberFormat="1" applyFont="1" applyFill="1" applyBorder="1" applyAlignment="1">
      <alignment horizontal="left" vertical="center" wrapText="1"/>
    </xf>
    <xf numFmtId="0" fontId="70" fillId="35" borderId="10" xfId="0" applyFont="1" applyFill="1" applyBorder="1" applyAlignment="1">
      <alignment/>
    </xf>
    <xf numFmtId="0" fontId="72" fillId="35" borderId="10" xfId="0" applyFont="1" applyFill="1" applyBorder="1" applyAlignment="1">
      <alignment vertical="center" wrapText="1"/>
    </xf>
    <xf numFmtId="0" fontId="75" fillId="35" borderId="10" xfId="0" applyFont="1" applyFill="1" applyBorder="1" applyAlignment="1">
      <alignment vertical="center" wrapText="1"/>
    </xf>
    <xf numFmtId="0" fontId="69" fillId="35" borderId="10" xfId="0" applyFont="1" applyFill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177" fontId="38" fillId="2" borderId="11" xfId="44" applyNumberFormat="1" applyFont="1" applyFill="1" applyBorder="1" applyAlignment="1">
      <alignment horizontal="left" wrapText="1"/>
    </xf>
    <xf numFmtId="177" fontId="39" fillId="33" borderId="11" xfId="44" applyNumberFormat="1" applyFont="1" applyFill="1" applyBorder="1" applyAlignment="1">
      <alignment horizontal="left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35" borderId="10" xfId="0" applyNumberFormat="1" applyFont="1" applyFill="1" applyBorder="1" applyAlignment="1">
      <alignment horizontal="right" vertical="center" wrapText="1"/>
    </xf>
    <xf numFmtId="3" fontId="77" fillId="35" borderId="10" xfId="0" applyNumberFormat="1" applyFont="1" applyFill="1" applyBorder="1" applyAlignment="1">
      <alignment horizontal="right" vertical="center" wrapText="1"/>
    </xf>
    <xf numFmtId="177" fontId="7" fillId="34" borderId="10" xfId="42" applyNumberFormat="1" applyFont="1" applyFill="1" applyBorder="1" applyAlignment="1">
      <alignment horizontal="right" vertical="center"/>
    </xf>
    <xf numFmtId="3" fontId="10" fillId="2" borderId="10" xfId="0" applyNumberFormat="1" applyFont="1" applyFill="1" applyBorder="1" applyAlignment="1">
      <alignment horizontal="right" vertical="center" wrapText="1"/>
    </xf>
    <xf numFmtId="0" fontId="78" fillId="33" borderId="0" xfId="0" applyFont="1" applyFill="1" applyAlignment="1">
      <alignment/>
    </xf>
    <xf numFmtId="0" fontId="79" fillId="35" borderId="10" xfId="0" applyFont="1" applyFill="1" applyBorder="1" applyAlignment="1">
      <alignment horizontal="center" vertical="center" wrapText="1"/>
    </xf>
    <xf numFmtId="177" fontId="7" fillId="33" borderId="10" xfId="44" applyNumberFormat="1" applyFont="1" applyFill="1" applyBorder="1" applyAlignment="1">
      <alignment horizontal="right" wrapText="1"/>
    </xf>
    <xf numFmtId="177" fontId="7" fillId="2" borderId="10" xfId="44" applyNumberFormat="1" applyFont="1" applyFill="1" applyBorder="1" applyAlignment="1">
      <alignment horizontal="right" wrapText="1"/>
    </xf>
    <xf numFmtId="177" fontId="10" fillId="33" borderId="10" xfId="44" applyNumberFormat="1" applyFont="1" applyFill="1" applyBorder="1" applyAlignment="1">
      <alignment horizontal="right" wrapText="1"/>
    </xf>
    <xf numFmtId="177" fontId="10" fillId="2" borderId="10" xfId="44" applyNumberFormat="1" applyFont="1" applyFill="1" applyBorder="1" applyAlignment="1">
      <alignment horizontal="right" wrapText="1"/>
    </xf>
    <xf numFmtId="3" fontId="7" fillId="2" borderId="10" xfId="0" applyNumberFormat="1" applyFont="1" applyFill="1" applyBorder="1" applyAlignment="1">
      <alignment horizontal="right" vertical="center" wrapText="1"/>
    </xf>
    <xf numFmtId="177" fontId="43" fillId="33" borderId="10" xfId="44" applyNumberFormat="1" applyFont="1" applyFill="1" applyBorder="1" applyAlignment="1">
      <alignment wrapText="1"/>
    </xf>
    <xf numFmtId="177" fontId="38" fillId="2" borderId="10" xfId="44" applyNumberFormat="1" applyFont="1" applyFill="1" applyBorder="1" applyAlignment="1">
      <alignment wrapText="1"/>
    </xf>
    <xf numFmtId="0" fontId="11" fillId="0" borderId="0" xfId="59" applyFont="1" applyAlignment="1">
      <alignment horizontal="left" vertical="center"/>
      <protection/>
    </xf>
    <xf numFmtId="0" fontId="80" fillId="0" borderId="12" xfId="0" applyFont="1" applyBorder="1" applyAlignment="1">
      <alignment vertical="center"/>
    </xf>
    <xf numFmtId="177" fontId="45" fillId="2" borderId="11" xfId="44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/>
    </xf>
    <xf numFmtId="0" fontId="70" fillId="0" borderId="10" xfId="0" applyFont="1" applyFill="1" applyBorder="1" applyAlignment="1">
      <alignment horizontal="center" vertical="center" textRotation="90"/>
    </xf>
    <xf numFmtId="0" fontId="70" fillId="0" borderId="10" xfId="42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77" fontId="70" fillId="0" borderId="13" xfId="42" applyNumberFormat="1" applyFont="1" applyBorder="1" applyAlignment="1">
      <alignment horizontal="left" vertical="center" wrapText="1"/>
    </xf>
    <xf numFmtId="3" fontId="10" fillId="0" borderId="14" xfId="0" applyNumberFormat="1" applyFont="1" applyBorder="1" applyAlignment="1">
      <alignment horizontal="right" vertical="center" wrapText="1"/>
    </xf>
    <xf numFmtId="3" fontId="10" fillId="0" borderId="13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70" fillId="0" borderId="13" xfId="42" applyNumberFormat="1" applyFont="1" applyBorder="1" applyAlignment="1">
      <alignment horizontal="left" vertical="center" wrapText="1"/>
    </xf>
    <xf numFmtId="0" fontId="72" fillId="0" borderId="14" xfId="0" applyFont="1" applyBorder="1" applyAlignment="1">
      <alignment vertical="center" wrapText="1"/>
    </xf>
    <xf numFmtId="0" fontId="72" fillId="0" borderId="13" xfId="0" applyFont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/>
    </xf>
    <xf numFmtId="177" fontId="70" fillId="0" borderId="10" xfId="42" applyNumberFormat="1" applyFont="1" applyBorder="1" applyAlignment="1">
      <alignment horizontal="center" vertical="center" wrapText="1"/>
    </xf>
    <xf numFmtId="3" fontId="7" fillId="34" borderId="10" xfId="42" applyNumberFormat="1" applyFont="1" applyFill="1" applyBorder="1" applyAlignment="1">
      <alignment horizontal="right" vertical="center"/>
    </xf>
    <xf numFmtId="0" fontId="36" fillId="33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0" fontId="70" fillId="33" borderId="1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left" vertical="center" wrapText="1"/>
    </xf>
    <xf numFmtId="177" fontId="70" fillId="33" borderId="10" xfId="42" applyNumberFormat="1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right" vertical="center" wrapText="1"/>
    </xf>
    <xf numFmtId="0" fontId="72" fillId="33" borderId="10" xfId="0" applyFont="1" applyFill="1" applyBorder="1" applyAlignment="1">
      <alignment vertical="center" wrapText="1"/>
    </xf>
    <xf numFmtId="0" fontId="70" fillId="33" borderId="10" xfId="42" applyNumberFormat="1" applyFont="1" applyFill="1" applyBorder="1" applyAlignment="1">
      <alignment horizontal="left" vertical="center" wrapText="1"/>
    </xf>
    <xf numFmtId="0" fontId="75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0" fontId="72" fillId="36" borderId="10" xfId="0" applyFont="1" applyFill="1" applyBorder="1" applyAlignment="1">
      <alignment vertical="center" wrapText="1"/>
    </xf>
    <xf numFmtId="0" fontId="75" fillId="0" borderId="10" xfId="0" applyFont="1" applyBorder="1" applyAlignment="1">
      <alignment horizontal="right" vertical="center" wrapText="1"/>
    </xf>
    <xf numFmtId="0" fontId="75" fillId="0" borderId="10" xfId="0" applyFont="1" applyBorder="1" applyAlignment="1">
      <alignment horizontal="right" vertical="center" wrapText="1"/>
    </xf>
    <xf numFmtId="3" fontId="77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6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 wrapText="1"/>
    </xf>
    <xf numFmtId="0" fontId="75" fillId="36" borderId="10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3" fontId="77" fillId="2" borderId="10" xfId="0" applyNumberFormat="1" applyFont="1" applyFill="1" applyBorder="1" applyAlignment="1">
      <alignment horizontal="right" vertical="center" wrapText="1"/>
    </xf>
    <xf numFmtId="0" fontId="77" fillId="0" borderId="10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177" fontId="70" fillId="0" borderId="10" xfId="42" applyNumberFormat="1" applyFont="1" applyFill="1" applyBorder="1" applyAlignment="1">
      <alignment horizontal="left" vertical="center" wrapText="1"/>
    </xf>
    <xf numFmtId="3" fontId="10" fillId="36" borderId="10" xfId="0" applyNumberFormat="1" applyFont="1" applyFill="1" applyBorder="1" applyAlignment="1">
      <alignment horizontal="right" vertical="center" wrapText="1"/>
    </xf>
    <xf numFmtId="3" fontId="7" fillId="36" borderId="10" xfId="0" applyNumberFormat="1" applyFont="1" applyFill="1" applyBorder="1" applyAlignment="1">
      <alignment horizontal="right" vertical="center" wrapText="1"/>
    </xf>
    <xf numFmtId="0" fontId="36" fillId="36" borderId="10" xfId="0" applyFont="1" applyFill="1" applyBorder="1" applyAlignment="1">
      <alignment horizontal="center" vertical="center" wrapText="1"/>
    </xf>
    <xf numFmtId="0" fontId="70" fillId="36" borderId="10" xfId="0" applyFont="1" applyFill="1" applyBorder="1" applyAlignment="1">
      <alignment horizontal="center" vertical="center" wrapText="1"/>
    </xf>
    <xf numFmtId="0" fontId="72" fillId="36" borderId="13" xfId="0" applyFont="1" applyFill="1" applyBorder="1" applyAlignment="1">
      <alignment vertical="center" wrapText="1"/>
    </xf>
    <xf numFmtId="0" fontId="72" fillId="36" borderId="14" xfId="0" applyFont="1" applyFill="1" applyBorder="1" applyAlignment="1">
      <alignment vertical="center" wrapText="1"/>
    </xf>
    <xf numFmtId="3" fontId="77" fillId="36" borderId="10" xfId="0" applyNumberFormat="1" applyFont="1" applyFill="1" applyBorder="1" applyAlignment="1">
      <alignment horizontal="right" vertical="center" wrapText="1"/>
    </xf>
    <xf numFmtId="0" fontId="36" fillId="37" borderId="10" xfId="0" applyFont="1" applyFill="1" applyBorder="1" applyAlignment="1">
      <alignment horizontal="center" vertical="center"/>
    </xf>
    <xf numFmtId="0" fontId="36" fillId="19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left" vertical="center" wrapText="1"/>
    </xf>
    <xf numFmtId="177" fontId="10" fillId="0" borderId="10" xfId="42" applyNumberFormat="1" applyFont="1" applyBorder="1" applyAlignment="1">
      <alignment horizontal="left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46" fillId="0" borderId="10" xfId="0" applyFont="1" applyBorder="1" applyAlignment="1">
      <alignment vertical="center" wrapText="1"/>
    </xf>
    <xf numFmtId="0" fontId="2" fillId="13" borderId="10" xfId="0" applyFont="1" applyFill="1" applyBorder="1" applyAlignment="1">
      <alignment horizontal="left" vertical="center" wrapText="1"/>
    </xf>
    <xf numFmtId="0" fontId="2" fillId="13" borderId="13" xfId="0" applyFont="1" applyFill="1" applyBorder="1" applyAlignment="1">
      <alignment horizontal="left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/>
    </xf>
    <xf numFmtId="0" fontId="68" fillId="34" borderId="15" xfId="0" applyFont="1" applyFill="1" applyBorder="1" applyAlignment="1">
      <alignment horizontal="center" vertical="center"/>
    </xf>
    <xf numFmtId="0" fontId="81" fillId="2" borderId="10" xfId="0" applyFont="1" applyFill="1" applyBorder="1" applyAlignment="1">
      <alignment horizontal="center" vertical="center" wrapText="1"/>
    </xf>
    <xf numFmtId="0" fontId="82" fillId="38" borderId="10" xfId="0" applyFont="1" applyFill="1" applyBorder="1" applyAlignment="1">
      <alignment horizontal="center" vertical="center" wrapText="1"/>
    </xf>
    <xf numFmtId="0" fontId="83" fillId="38" borderId="10" xfId="0" applyFont="1" applyFill="1" applyBorder="1" applyAlignment="1">
      <alignment horizontal="center" vertical="center" wrapText="1"/>
    </xf>
    <xf numFmtId="0" fontId="83" fillId="38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177" fontId="70" fillId="0" borderId="14" xfId="42" applyNumberFormat="1" applyFont="1" applyFill="1" applyBorder="1" applyAlignment="1">
      <alignment horizontal="center" vertical="center" wrapText="1"/>
    </xf>
    <xf numFmtId="177" fontId="70" fillId="0" borderId="13" xfId="42" applyNumberFormat="1" applyFont="1" applyFill="1" applyBorder="1" applyAlignment="1">
      <alignment horizontal="center" vertical="center" wrapText="1"/>
    </xf>
    <xf numFmtId="0" fontId="80" fillId="33" borderId="12" xfId="0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top"/>
    </xf>
    <xf numFmtId="0" fontId="81" fillId="38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4" fillId="38" borderId="10" xfId="0" applyFont="1" applyFill="1" applyBorder="1" applyAlignment="1">
      <alignment horizontal="center" vertical="center" wrapText="1"/>
    </xf>
    <xf numFmtId="0" fontId="48" fillId="38" borderId="14" xfId="0" applyFont="1" applyFill="1" applyBorder="1" applyAlignment="1">
      <alignment horizontal="center" vertical="center" wrapText="1"/>
    </xf>
    <xf numFmtId="0" fontId="48" fillId="38" borderId="16" xfId="0" applyFont="1" applyFill="1" applyBorder="1" applyAlignment="1">
      <alignment horizontal="center" vertical="center" wrapText="1"/>
    </xf>
    <xf numFmtId="0" fontId="51" fillId="38" borderId="10" xfId="59" applyFont="1" applyFill="1" applyBorder="1" applyAlignment="1">
      <alignment horizontal="center" vertical="center" wrapText="1"/>
      <protection/>
    </xf>
    <xf numFmtId="0" fontId="38" fillId="2" borderId="11" xfId="59" applyFont="1" applyFill="1" applyBorder="1" applyAlignment="1">
      <alignment horizontal="center" vertical="center"/>
      <protection/>
    </xf>
    <xf numFmtId="0" fontId="38" fillId="2" borderId="17" xfId="59" applyFont="1" applyFill="1" applyBorder="1" applyAlignment="1">
      <alignment horizontal="center" vertical="center"/>
      <protection/>
    </xf>
    <xf numFmtId="0" fontId="38" fillId="2" borderId="15" xfId="59" applyFont="1" applyFill="1" applyBorder="1" applyAlignment="1">
      <alignment horizontal="center" vertical="center"/>
      <protection/>
    </xf>
    <xf numFmtId="0" fontId="7" fillId="2" borderId="10" xfId="0" applyFont="1" applyFill="1" applyBorder="1" applyAlignment="1">
      <alignment horizontal="center" vertical="center" wrapText="1"/>
    </xf>
    <xf numFmtId="0" fontId="51" fillId="38" borderId="14" xfId="59" applyFont="1" applyFill="1" applyBorder="1" applyAlignment="1">
      <alignment horizontal="center" vertical="center" wrapText="1"/>
      <protection/>
    </xf>
    <xf numFmtId="0" fontId="51" fillId="38" borderId="16" xfId="59" applyFont="1" applyFill="1" applyBorder="1" applyAlignment="1">
      <alignment horizontal="center" vertical="center" wrapText="1"/>
      <protection/>
    </xf>
    <xf numFmtId="0" fontId="51" fillId="38" borderId="13" xfId="59" applyFont="1" applyFill="1" applyBorder="1" applyAlignment="1">
      <alignment horizontal="center" vertical="center" wrapText="1"/>
      <protection/>
    </xf>
    <xf numFmtId="0" fontId="50" fillId="39" borderId="10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te" xfId="65"/>
    <cellStyle name="Obično 2" xfId="66"/>
    <cellStyle name="Output" xfId="67"/>
    <cellStyle name="Percent" xfId="68"/>
    <cellStyle name="Title" xfId="69"/>
    <cellStyle name="Total" xfId="70"/>
    <cellStyle name="Warning Text" xfId="71"/>
    <cellStyle name="Zarez 2" xfId="7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63"/>
  <sheetViews>
    <sheetView showGridLines="0" tabSelected="1" zoomScale="90" zoomScaleNormal="90" zoomScalePageLayoutView="0" workbookViewId="0" topLeftCell="A1">
      <pane xSplit="10" ySplit="8" topLeftCell="K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M10" sqref="M10"/>
    </sheetView>
  </sheetViews>
  <sheetFormatPr defaultColWidth="9.140625" defaultRowHeight="15" outlineLevelCol="1"/>
  <cols>
    <col min="1" max="1" width="8.421875" style="5" customWidth="1"/>
    <col min="2" max="2" width="19.00390625" style="1" customWidth="1"/>
    <col min="3" max="3" width="20.7109375" style="3" customWidth="1"/>
    <col min="4" max="4" width="11.28125" style="3" customWidth="1"/>
    <col min="5" max="5" width="13.140625" style="1" customWidth="1"/>
    <col min="6" max="6" width="10.421875" style="2" customWidth="1"/>
    <col min="7" max="8" width="10.421875" style="1" customWidth="1"/>
    <col min="9" max="9" width="10.421875" style="2" customWidth="1"/>
    <col min="10" max="17" width="10.421875" style="1" customWidth="1" outlineLevel="1"/>
    <col min="18" max="19" width="10.421875" style="1" customWidth="1"/>
    <col min="20" max="20" width="11.00390625" style="1" customWidth="1"/>
    <col min="21" max="21" width="11.7109375" style="1" customWidth="1"/>
    <col min="22" max="22" width="14.8515625" style="1" customWidth="1"/>
    <col min="23" max="23" width="15.57421875" style="1" customWidth="1"/>
    <col min="24" max="24" width="14.7109375" style="1" customWidth="1"/>
    <col min="25" max="25" width="7.57421875" style="1" customWidth="1"/>
    <col min="26" max="26" width="6.7109375" style="1" customWidth="1"/>
    <col min="27" max="16384" width="9.140625" style="1" customWidth="1"/>
  </cols>
  <sheetData>
    <row r="1" spans="1:26" ht="34.5" customHeight="1">
      <c r="A1" s="42" t="s">
        <v>54</v>
      </c>
      <c r="B1" s="42"/>
      <c r="C1" s="42"/>
      <c r="D1" s="123" t="s">
        <v>357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</row>
    <row r="2" spans="1:26" ht="21" customHeight="1">
      <c r="A2" s="114" t="s">
        <v>26</v>
      </c>
      <c r="B2" s="115" t="s">
        <v>27</v>
      </c>
      <c r="C2" s="116" t="s">
        <v>28</v>
      </c>
      <c r="D2" s="117" t="s">
        <v>14</v>
      </c>
      <c r="E2" s="118" t="s">
        <v>36</v>
      </c>
      <c r="F2" s="119" t="s">
        <v>4</v>
      </c>
      <c r="G2" s="119"/>
      <c r="H2" s="119"/>
      <c r="I2" s="119"/>
      <c r="J2" s="127" t="s">
        <v>5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5" t="s">
        <v>29</v>
      </c>
      <c r="W2" s="125" t="s">
        <v>30</v>
      </c>
      <c r="X2" s="125" t="s">
        <v>31</v>
      </c>
      <c r="Y2" s="126" t="s">
        <v>32</v>
      </c>
      <c r="Z2" s="126" t="s">
        <v>47</v>
      </c>
    </row>
    <row r="3" spans="1:26" ht="18.75" customHeight="1">
      <c r="A3" s="114"/>
      <c r="B3" s="115"/>
      <c r="C3" s="116"/>
      <c r="D3" s="117"/>
      <c r="E3" s="118"/>
      <c r="F3" s="120" t="s">
        <v>16</v>
      </c>
      <c r="G3" s="120"/>
      <c r="H3" s="120"/>
      <c r="I3" s="120"/>
      <c r="J3" s="118" t="s">
        <v>45</v>
      </c>
      <c r="K3" s="118"/>
      <c r="L3" s="118"/>
      <c r="M3" s="118"/>
      <c r="N3" s="118"/>
      <c r="O3" s="118"/>
      <c r="P3" s="118"/>
      <c r="Q3" s="118"/>
      <c r="R3" s="118" t="s">
        <v>17</v>
      </c>
      <c r="S3" s="118"/>
      <c r="T3" s="118"/>
      <c r="U3" s="118"/>
      <c r="V3" s="125"/>
      <c r="W3" s="125"/>
      <c r="X3" s="125"/>
      <c r="Y3" s="126"/>
      <c r="Z3" s="126"/>
    </row>
    <row r="4" spans="1:26" ht="17.25" customHeight="1">
      <c r="A4" s="114"/>
      <c r="B4" s="115"/>
      <c r="C4" s="116"/>
      <c r="D4" s="117"/>
      <c r="E4" s="118"/>
      <c r="F4" s="113" t="s">
        <v>37</v>
      </c>
      <c r="G4" s="113" t="s">
        <v>38</v>
      </c>
      <c r="H4" s="113" t="s">
        <v>39</v>
      </c>
      <c r="I4" s="113" t="s">
        <v>40</v>
      </c>
      <c r="J4" s="110" t="s">
        <v>18</v>
      </c>
      <c r="K4" s="110" t="s">
        <v>19</v>
      </c>
      <c r="L4" s="110" t="s">
        <v>20</v>
      </c>
      <c r="M4" s="110" t="s">
        <v>41</v>
      </c>
      <c r="N4" s="110" t="s">
        <v>21</v>
      </c>
      <c r="O4" s="110" t="s">
        <v>22</v>
      </c>
      <c r="P4" s="110" t="s">
        <v>23</v>
      </c>
      <c r="Q4" s="110" t="s">
        <v>24</v>
      </c>
      <c r="R4" s="109" t="s">
        <v>37</v>
      </c>
      <c r="S4" s="109" t="s">
        <v>38</v>
      </c>
      <c r="T4" s="109" t="s">
        <v>39</v>
      </c>
      <c r="U4" s="109" t="s">
        <v>42</v>
      </c>
      <c r="V4" s="125"/>
      <c r="W4" s="125"/>
      <c r="X4" s="125"/>
      <c r="Y4" s="126"/>
      <c r="Z4" s="126"/>
    </row>
    <row r="5" spans="1:26" ht="15.75" customHeight="1">
      <c r="A5" s="114"/>
      <c r="B5" s="115"/>
      <c r="C5" s="116"/>
      <c r="D5" s="117"/>
      <c r="E5" s="118"/>
      <c r="F5" s="113"/>
      <c r="G5" s="113"/>
      <c r="H5" s="113"/>
      <c r="I5" s="113"/>
      <c r="J5" s="110"/>
      <c r="K5" s="110"/>
      <c r="L5" s="110"/>
      <c r="M5" s="110"/>
      <c r="N5" s="110"/>
      <c r="O5" s="110"/>
      <c r="P5" s="110"/>
      <c r="Q5" s="110"/>
      <c r="R5" s="109"/>
      <c r="S5" s="109"/>
      <c r="T5" s="109"/>
      <c r="U5" s="109"/>
      <c r="V5" s="125"/>
      <c r="W5" s="125"/>
      <c r="X5" s="125"/>
      <c r="Y5" s="126"/>
      <c r="Z5" s="126"/>
    </row>
    <row r="6" spans="1:26" s="32" customFormat="1" ht="15.75" customHeight="1">
      <c r="A6" s="33">
        <v>1</v>
      </c>
      <c r="B6" s="33">
        <v>2</v>
      </c>
      <c r="C6" s="33">
        <v>3</v>
      </c>
      <c r="D6" s="33">
        <v>4</v>
      </c>
      <c r="E6" s="33" t="s">
        <v>0</v>
      </c>
      <c r="F6" s="33">
        <v>6</v>
      </c>
      <c r="G6" s="33">
        <v>7</v>
      </c>
      <c r="H6" s="33">
        <v>8</v>
      </c>
      <c r="I6" s="33" t="s">
        <v>1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33">
        <v>15</v>
      </c>
      <c r="P6" s="33">
        <v>16</v>
      </c>
      <c r="Q6" s="33">
        <v>17</v>
      </c>
      <c r="R6" s="33" t="s">
        <v>33</v>
      </c>
      <c r="S6" s="33">
        <v>19</v>
      </c>
      <c r="T6" s="33">
        <v>20</v>
      </c>
      <c r="U6" s="33" t="s">
        <v>2</v>
      </c>
      <c r="V6" s="33">
        <v>22</v>
      </c>
      <c r="W6" s="33">
        <v>23</v>
      </c>
      <c r="X6" s="33">
        <v>24</v>
      </c>
      <c r="Y6" s="33">
        <v>25</v>
      </c>
      <c r="Z6" s="33">
        <v>26</v>
      </c>
    </row>
    <row r="7" spans="1:26" ht="51">
      <c r="A7" s="4" t="s">
        <v>48</v>
      </c>
      <c r="B7" s="8" t="s">
        <v>55</v>
      </c>
      <c r="C7" s="57" t="s">
        <v>56</v>
      </c>
      <c r="D7" s="27">
        <v>333000</v>
      </c>
      <c r="E7" s="38">
        <f>SUM(I7+U7)</f>
        <v>137000</v>
      </c>
      <c r="F7" s="27">
        <v>0</v>
      </c>
      <c r="G7" s="27">
        <v>31000</v>
      </c>
      <c r="H7" s="27">
        <v>106000</v>
      </c>
      <c r="I7" s="31">
        <f aca="true" t="shared" si="0" ref="I7:I147">SUM(F7:H7)</f>
        <v>137000</v>
      </c>
      <c r="J7" s="27">
        <v>0</v>
      </c>
      <c r="K7" s="27">
        <v>0</v>
      </c>
      <c r="L7" s="27">
        <v>0</v>
      </c>
      <c r="M7" s="45">
        <v>0</v>
      </c>
      <c r="N7" s="27">
        <v>0</v>
      </c>
      <c r="O7" s="27">
        <v>0</v>
      </c>
      <c r="P7" s="27">
        <v>0</v>
      </c>
      <c r="Q7" s="27">
        <v>0</v>
      </c>
      <c r="R7" s="31">
        <f aca="true" t="shared" si="1" ref="R7:R70">SUM(J7:Q7)</f>
        <v>0</v>
      </c>
      <c r="S7" s="27"/>
      <c r="T7" s="27"/>
      <c r="U7" s="31">
        <f aca="true" t="shared" si="2" ref="U7:U147">SUM(R7:T7)</f>
        <v>0</v>
      </c>
      <c r="V7" s="9" t="s">
        <v>52</v>
      </c>
      <c r="W7" s="81">
        <v>511700</v>
      </c>
      <c r="X7" s="9" t="s">
        <v>52</v>
      </c>
      <c r="Y7" s="14">
        <v>2015</v>
      </c>
      <c r="Z7" s="44" t="s">
        <v>34</v>
      </c>
    </row>
    <row r="8" spans="1:26" ht="51">
      <c r="A8" s="4" t="s">
        <v>48</v>
      </c>
      <c r="B8" s="8" t="s">
        <v>57</v>
      </c>
      <c r="C8" s="57" t="s">
        <v>58</v>
      </c>
      <c r="D8" s="27">
        <v>4000000</v>
      </c>
      <c r="E8" s="38">
        <f aca="true" t="shared" si="3" ref="E8:E147">SUM(I8+U8)</f>
        <v>300000</v>
      </c>
      <c r="F8" s="27">
        <v>0</v>
      </c>
      <c r="G8" s="27">
        <v>100000</v>
      </c>
      <c r="H8" s="27">
        <v>200000</v>
      </c>
      <c r="I8" s="31">
        <f t="shared" si="0"/>
        <v>300000</v>
      </c>
      <c r="J8" s="27">
        <v>0</v>
      </c>
      <c r="K8" s="27">
        <v>0</v>
      </c>
      <c r="L8" s="27">
        <v>0</v>
      </c>
      <c r="M8" s="45">
        <v>0</v>
      </c>
      <c r="N8" s="27">
        <v>0</v>
      </c>
      <c r="O8" s="27">
        <v>0</v>
      </c>
      <c r="P8" s="27">
        <v>0</v>
      </c>
      <c r="Q8" s="27">
        <v>0</v>
      </c>
      <c r="R8" s="31">
        <f t="shared" si="1"/>
        <v>0</v>
      </c>
      <c r="S8" s="27"/>
      <c r="T8" s="27"/>
      <c r="U8" s="31">
        <f t="shared" si="2"/>
        <v>0</v>
      </c>
      <c r="V8" s="9" t="s">
        <v>67</v>
      </c>
      <c r="W8" s="89"/>
      <c r="X8" s="9" t="s">
        <v>67</v>
      </c>
      <c r="Y8" s="14">
        <v>2015</v>
      </c>
      <c r="Z8" s="44" t="s">
        <v>34</v>
      </c>
    </row>
    <row r="9" spans="1:26" ht="51">
      <c r="A9" s="4" t="s">
        <v>48</v>
      </c>
      <c r="B9" s="8" t="s">
        <v>59</v>
      </c>
      <c r="C9" s="57" t="s">
        <v>60</v>
      </c>
      <c r="D9" s="27">
        <v>4000000</v>
      </c>
      <c r="E9" s="38">
        <f t="shared" si="3"/>
        <v>150000</v>
      </c>
      <c r="F9" s="27">
        <v>0</v>
      </c>
      <c r="G9" s="27">
        <v>50000</v>
      </c>
      <c r="H9" s="27">
        <v>100000</v>
      </c>
      <c r="I9" s="31">
        <f t="shared" si="0"/>
        <v>150000</v>
      </c>
      <c r="J9" s="27">
        <v>0</v>
      </c>
      <c r="K9" s="27">
        <v>0</v>
      </c>
      <c r="L9" s="27">
        <v>0</v>
      </c>
      <c r="M9" s="45">
        <v>0</v>
      </c>
      <c r="N9" s="27">
        <v>0</v>
      </c>
      <c r="O9" s="27">
        <v>0</v>
      </c>
      <c r="P9" s="27">
        <v>0</v>
      </c>
      <c r="Q9" s="27">
        <v>0</v>
      </c>
      <c r="R9" s="31">
        <f t="shared" si="1"/>
        <v>0</v>
      </c>
      <c r="S9" s="27"/>
      <c r="T9" s="27"/>
      <c r="U9" s="31">
        <f t="shared" si="2"/>
        <v>0</v>
      </c>
      <c r="V9" s="9" t="s">
        <v>67</v>
      </c>
      <c r="W9" s="89"/>
      <c r="X9" s="9" t="s">
        <v>68</v>
      </c>
      <c r="Y9" s="14">
        <v>2015</v>
      </c>
      <c r="Z9" s="44" t="s">
        <v>34</v>
      </c>
    </row>
    <row r="10" spans="1:26" ht="51">
      <c r="A10" s="4" t="s">
        <v>48</v>
      </c>
      <c r="B10" s="8" t="s">
        <v>61</v>
      </c>
      <c r="C10" s="57" t="s">
        <v>62</v>
      </c>
      <c r="D10" s="27">
        <v>750000</v>
      </c>
      <c r="E10" s="38">
        <f t="shared" si="3"/>
        <v>140000</v>
      </c>
      <c r="F10" s="27">
        <v>0</v>
      </c>
      <c r="G10" s="27">
        <v>70000</v>
      </c>
      <c r="H10" s="27">
        <v>70000</v>
      </c>
      <c r="I10" s="31">
        <f t="shared" si="0"/>
        <v>140000</v>
      </c>
      <c r="J10" s="27">
        <v>0</v>
      </c>
      <c r="K10" s="27">
        <v>0</v>
      </c>
      <c r="L10" s="27">
        <v>0</v>
      </c>
      <c r="M10" s="45">
        <v>0</v>
      </c>
      <c r="N10" s="27">
        <v>0</v>
      </c>
      <c r="O10" s="27">
        <v>0</v>
      </c>
      <c r="P10" s="27">
        <v>0</v>
      </c>
      <c r="Q10" s="27">
        <v>0</v>
      </c>
      <c r="R10" s="31">
        <f t="shared" si="1"/>
        <v>0</v>
      </c>
      <c r="S10" s="27"/>
      <c r="T10" s="27"/>
      <c r="U10" s="31">
        <f t="shared" si="2"/>
        <v>0</v>
      </c>
      <c r="V10" s="9" t="s">
        <v>69</v>
      </c>
      <c r="W10" s="89"/>
      <c r="X10" s="9" t="s">
        <v>70</v>
      </c>
      <c r="Y10" s="14">
        <v>2015</v>
      </c>
      <c r="Z10" s="44" t="s">
        <v>34</v>
      </c>
    </row>
    <row r="11" spans="1:54" ht="63.75">
      <c r="A11" s="4" t="s">
        <v>48</v>
      </c>
      <c r="B11" s="8" t="s">
        <v>63</v>
      </c>
      <c r="C11" s="57" t="s">
        <v>64</v>
      </c>
      <c r="D11" s="27">
        <v>500000</v>
      </c>
      <c r="E11" s="38">
        <f>SUM(I11+U11)</f>
        <v>150000</v>
      </c>
      <c r="F11" s="27">
        <v>10000</v>
      </c>
      <c r="G11" s="27">
        <v>10000</v>
      </c>
      <c r="H11" s="27">
        <v>10000</v>
      </c>
      <c r="I11" s="31">
        <f t="shared" si="0"/>
        <v>30000</v>
      </c>
      <c r="J11" s="27">
        <v>0</v>
      </c>
      <c r="K11" s="27">
        <v>30000</v>
      </c>
      <c r="L11" s="27">
        <v>0</v>
      </c>
      <c r="M11" s="45">
        <v>0</v>
      </c>
      <c r="N11" s="27">
        <v>10000</v>
      </c>
      <c r="O11" s="27">
        <v>0</v>
      </c>
      <c r="P11" s="27">
        <v>0</v>
      </c>
      <c r="Q11" s="27">
        <v>0</v>
      </c>
      <c r="R11" s="31">
        <f t="shared" si="1"/>
        <v>40000</v>
      </c>
      <c r="S11" s="27">
        <v>40000</v>
      </c>
      <c r="T11" s="27">
        <v>40000</v>
      </c>
      <c r="U11" s="31">
        <f t="shared" si="2"/>
        <v>120000</v>
      </c>
      <c r="V11" s="9" t="s">
        <v>71</v>
      </c>
      <c r="W11" s="81" t="s">
        <v>365</v>
      </c>
      <c r="X11" s="9" t="s">
        <v>72</v>
      </c>
      <c r="Y11" s="14">
        <v>2014</v>
      </c>
      <c r="Z11" s="44" t="s">
        <v>34</v>
      </c>
      <c r="AZ11" s="2"/>
      <c r="BA11" s="2"/>
      <c r="BB11" s="2"/>
    </row>
    <row r="12" spans="1:54" ht="38.25">
      <c r="A12" s="4" t="s">
        <v>48</v>
      </c>
      <c r="B12" s="8" t="s">
        <v>65</v>
      </c>
      <c r="C12" s="57" t="s">
        <v>64</v>
      </c>
      <c r="D12" s="27">
        <v>600000</v>
      </c>
      <c r="E12" s="38">
        <f>SUM(I12+U12)</f>
        <v>120000</v>
      </c>
      <c r="F12" s="27">
        <v>10000</v>
      </c>
      <c r="G12" s="27">
        <v>10000</v>
      </c>
      <c r="H12" s="27">
        <v>10000</v>
      </c>
      <c r="I12" s="31">
        <f t="shared" si="0"/>
        <v>30000</v>
      </c>
      <c r="J12" s="27">
        <v>0</v>
      </c>
      <c r="K12" s="27">
        <v>30000</v>
      </c>
      <c r="L12" s="27">
        <v>0</v>
      </c>
      <c r="M12" s="45">
        <v>0</v>
      </c>
      <c r="N12" s="27">
        <v>0</v>
      </c>
      <c r="O12" s="27">
        <v>0</v>
      </c>
      <c r="P12" s="27">
        <v>0</v>
      </c>
      <c r="Q12" s="27">
        <v>0</v>
      </c>
      <c r="R12" s="31">
        <f t="shared" si="1"/>
        <v>30000</v>
      </c>
      <c r="S12" s="27">
        <v>30000</v>
      </c>
      <c r="T12" s="27">
        <v>30000</v>
      </c>
      <c r="U12" s="31">
        <f t="shared" si="2"/>
        <v>90000</v>
      </c>
      <c r="V12" s="9" t="s">
        <v>71</v>
      </c>
      <c r="W12" s="81">
        <v>414100</v>
      </c>
      <c r="X12" s="9" t="s">
        <v>72</v>
      </c>
      <c r="Y12" s="14">
        <v>2014</v>
      </c>
      <c r="Z12" s="44" t="s">
        <v>34</v>
      </c>
      <c r="AZ12" s="2"/>
      <c r="BA12" s="2"/>
      <c r="BB12" s="2"/>
    </row>
    <row r="13" spans="1:54" ht="51">
      <c r="A13" s="4" t="s">
        <v>48</v>
      </c>
      <c r="B13" s="107" t="s">
        <v>66</v>
      </c>
      <c r="C13" s="57" t="s">
        <v>64</v>
      </c>
      <c r="D13" s="27">
        <v>300000</v>
      </c>
      <c r="E13" s="38">
        <f>SUM(I13+U13)</f>
        <v>150000</v>
      </c>
      <c r="F13" s="27">
        <v>40000</v>
      </c>
      <c r="G13" s="27">
        <v>40000</v>
      </c>
      <c r="H13" s="27">
        <v>40000</v>
      </c>
      <c r="I13" s="31">
        <f t="shared" si="0"/>
        <v>120000</v>
      </c>
      <c r="J13" s="27">
        <v>0</v>
      </c>
      <c r="K13" s="27">
        <v>10000</v>
      </c>
      <c r="L13" s="27">
        <v>0</v>
      </c>
      <c r="M13" s="45">
        <v>0</v>
      </c>
      <c r="N13" s="27">
        <v>0</v>
      </c>
      <c r="O13" s="27">
        <v>0</v>
      </c>
      <c r="P13" s="27">
        <v>0</v>
      </c>
      <c r="Q13" s="27">
        <v>0</v>
      </c>
      <c r="R13" s="31">
        <f t="shared" si="1"/>
        <v>10000</v>
      </c>
      <c r="S13" s="27">
        <v>10000</v>
      </c>
      <c r="T13" s="27">
        <v>10000</v>
      </c>
      <c r="U13" s="31">
        <f t="shared" si="2"/>
        <v>30000</v>
      </c>
      <c r="V13" s="9" t="s">
        <v>73</v>
      </c>
      <c r="W13" s="81">
        <v>414100</v>
      </c>
      <c r="X13" s="9" t="s">
        <v>72</v>
      </c>
      <c r="Y13" s="74">
        <v>2015</v>
      </c>
      <c r="Z13" s="44" t="s">
        <v>34</v>
      </c>
      <c r="AZ13" s="2"/>
      <c r="BA13" s="2"/>
      <c r="BB13" s="2"/>
    </row>
    <row r="14" spans="1:54" ht="51">
      <c r="A14" s="4" t="s">
        <v>48</v>
      </c>
      <c r="B14" s="8" t="s">
        <v>74</v>
      </c>
      <c r="C14" s="57" t="s">
        <v>64</v>
      </c>
      <c r="D14" s="27">
        <v>100000</v>
      </c>
      <c r="E14" s="38">
        <f t="shared" si="3"/>
        <v>30000</v>
      </c>
      <c r="F14" s="27">
        <v>0</v>
      </c>
      <c r="G14" s="27">
        <v>5000</v>
      </c>
      <c r="H14" s="27">
        <v>10000</v>
      </c>
      <c r="I14" s="31">
        <f t="shared" si="0"/>
        <v>15000</v>
      </c>
      <c r="J14" s="27">
        <v>0</v>
      </c>
      <c r="K14" s="27">
        <v>5000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31">
        <f t="shared" si="1"/>
        <v>5000</v>
      </c>
      <c r="S14" s="27">
        <v>5000</v>
      </c>
      <c r="T14" s="27">
        <v>5000</v>
      </c>
      <c r="U14" s="31">
        <f t="shared" si="2"/>
        <v>15000</v>
      </c>
      <c r="V14" s="9" t="s">
        <v>73</v>
      </c>
      <c r="W14" s="89"/>
      <c r="X14" s="9" t="s">
        <v>72</v>
      </c>
      <c r="Y14" s="14">
        <v>2015</v>
      </c>
      <c r="Z14" s="44" t="s">
        <v>34</v>
      </c>
      <c r="AZ14" s="2"/>
      <c r="BA14" s="2"/>
      <c r="BB14" s="2"/>
    </row>
    <row r="15" spans="1:54" ht="38.25">
      <c r="A15" s="4" t="s">
        <v>48</v>
      </c>
      <c r="B15" s="8" t="s">
        <v>75</v>
      </c>
      <c r="C15" s="57" t="s">
        <v>64</v>
      </c>
      <c r="D15" s="27">
        <v>500000</v>
      </c>
      <c r="E15" s="38">
        <f aca="true" t="shared" si="4" ref="E15:E21">SUM(I15+U15)</f>
        <v>135000</v>
      </c>
      <c r="F15" s="27">
        <v>20000</v>
      </c>
      <c r="G15" s="27">
        <v>20000</v>
      </c>
      <c r="H15" s="27">
        <v>20000</v>
      </c>
      <c r="I15" s="31">
        <f t="shared" si="0"/>
        <v>60000</v>
      </c>
      <c r="J15" s="27"/>
      <c r="K15" s="27">
        <v>25000</v>
      </c>
      <c r="L15" s="27"/>
      <c r="M15" s="27"/>
      <c r="N15" s="27"/>
      <c r="O15" s="27"/>
      <c r="P15" s="27"/>
      <c r="Q15" s="27">
        <v>0</v>
      </c>
      <c r="R15" s="31">
        <f t="shared" si="1"/>
        <v>25000</v>
      </c>
      <c r="S15" s="27">
        <v>25000</v>
      </c>
      <c r="T15" s="27">
        <v>25000</v>
      </c>
      <c r="U15" s="31">
        <f t="shared" si="2"/>
        <v>75000</v>
      </c>
      <c r="V15" s="9" t="s">
        <v>73</v>
      </c>
      <c r="W15" s="81">
        <v>414100</v>
      </c>
      <c r="X15" s="9" t="s">
        <v>72</v>
      </c>
      <c r="Y15" s="14">
        <v>2014</v>
      </c>
      <c r="Z15" s="44" t="s">
        <v>34</v>
      </c>
      <c r="AZ15" s="2"/>
      <c r="BA15" s="2"/>
      <c r="BB15" s="2"/>
    </row>
    <row r="16" spans="1:54" ht="51">
      <c r="A16" s="4" t="s">
        <v>48</v>
      </c>
      <c r="B16" s="8" t="s">
        <v>76</v>
      </c>
      <c r="C16" s="57" t="s">
        <v>77</v>
      </c>
      <c r="D16" s="27">
        <v>100000</v>
      </c>
      <c r="E16" s="38">
        <f t="shared" si="4"/>
        <v>35000</v>
      </c>
      <c r="F16" s="27">
        <v>0</v>
      </c>
      <c r="G16" s="27">
        <v>10000</v>
      </c>
      <c r="H16" s="27">
        <v>10000</v>
      </c>
      <c r="I16" s="31">
        <f t="shared" si="0"/>
        <v>20000</v>
      </c>
      <c r="J16" s="27"/>
      <c r="K16" s="27">
        <v>5000</v>
      </c>
      <c r="L16" s="27"/>
      <c r="M16" s="27"/>
      <c r="N16" s="27"/>
      <c r="O16" s="27"/>
      <c r="P16" s="27"/>
      <c r="Q16" s="27">
        <v>0</v>
      </c>
      <c r="R16" s="31">
        <f t="shared" si="1"/>
        <v>5000</v>
      </c>
      <c r="S16" s="27">
        <v>5000</v>
      </c>
      <c r="T16" s="27">
        <v>5000</v>
      </c>
      <c r="U16" s="31">
        <f t="shared" si="2"/>
        <v>15000</v>
      </c>
      <c r="V16" s="9" t="s">
        <v>73</v>
      </c>
      <c r="W16" s="69"/>
      <c r="X16" s="9" t="s">
        <v>72</v>
      </c>
      <c r="Y16" s="14">
        <v>2015</v>
      </c>
      <c r="Z16" s="44" t="s">
        <v>34</v>
      </c>
      <c r="AZ16" s="2"/>
      <c r="BA16" s="2"/>
      <c r="BB16" s="2"/>
    </row>
    <row r="17" spans="1:54" ht="76.5">
      <c r="A17" s="4" t="s">
        <v>48</v>
      </c>
      <c r="B17" s="8" t="s">
        <v>78</v>
      </c>
      <c r="C17" s="57" t="s">
        <v>77</v>
      </c>
      <c r="D17" s="27">
        <v>400000</v>
      </c>
      <c r="E17" s="38">
        <f t="shared" si="4"/>
        <v>140000</v>
      </c>
      <c r="F17" s="27">
        <v>0</v>
      </c>
      <c r="G17" s="27">
        <v>40000</v>
      </c>
      <c r="H17" s="27">
        <v>40000</v>
      </c>
      <c r="I17" s="31">
        <f t="shared" si="0"/>
        <v>80000</v>
      </c>
      <c r="J17" s="27">
        <v>0</v>
      </c>
      <c r="K17" s="27">
        <v>20000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31">
        <f t="shared" si="1"/>
        <v>20000</v>
      </c>
      <c r="S17" s="27">
        <v>20000</v>
      </c>
      <c r="T17" s="27">
        <v>20000</v>
      </c>
      <c r="U17" s="31">
        <f t="shared" si="2"/>
        <v>60000</v>
      </c>
      <c r="V17" s="9" t="s">
        <v>81</v>
      </c>
      <c r="W17" s="69"/>
      <c r="X17" s="9" t="s">
        <v>72</v>
      </c>
      <c r="Y17" s="14">
        <v>2015</v>
      </c>
      <c r="Z17" s="44" t="s">
        <v>34</v>
      </c>
      <c r="AZ17" s="2"/>
      <c r="BA17" s="2"/>
      <c r="BB17" s="2"/>
    </row>
    <row r="18" spans="1:54" ht="76.5">
      <c r="A18" s="4" t="s">
        <v>48</v>
      </c>
      <c r="B18" s="8" t="s">
        <v>79</v>
      </c>
      <c r="C18" s="57" t="s">
        <v>64</v>
      </c>
      <c r="D18" s="27">
        <v>200000</v>
      </c>
      <c r="E18" s="38">
        <f t="shared" si="4"/>
        <v>20000</v>
      </c>
      <c r="F18" s="27">
        <v>0</v>
      </c>
      <c r="G18" s="27">
        <v>10000</v>
      </c>
      <c r="H18" s="27">
        <v>10000</v>
      </c>
      <c r="I18" s="31">
        <f t="shared" si="0"/>
        <v>20000</v>
      </c>
      <c r="J18" s="27"/>
      <c r="K18" s="27"/>
      <c r="L18" s="27"/>
      <c r="M18" s="27"/>
      <c r="N18" s="27"/>
      <c r="O18" s="27"/>
      <c r="P18" s="27"/>
      <c r="Q18" s="27">
        <v>0</v>
      </c>
      <c r="R18" s="31">
        <f t="shared" si="1"/>
        <v>0</v>
      </c>
      <c r="S18" s="27"/>
      <c r="T18" s="27"/>
      <c r="U18" s="31">
        <f t="shared" si="2"/>
        <v>0</v>
      </c>
      <c r="V18" s="9" t="s">
        <v>73</v>
      </c>
      <c r="W18" s="69"/>
      <c r="X18" s="9" t="s">
        <v>72</v>
      </c>
      <c r="Y18" s="14">
        <v>2015</v>
      </c>
      <c r="Z18" s="44" t="s">
        <v>34</v>
      </c>
      <c r="AZ18" s="2"/>
      <c r="BA18" s="2"/>
      <c r="BB18" s="2"/>
    </row>
    <row r="19" spans="1:54" ht="51">
      <c r="A19" s="4" t="s">
        <v>48</v>
      </c>
      <c r="B19" s="8" t="s">
        <v>80</v>
      </c>
      <c r="C19" s="57" t="s">
        <v>64</v>
      </c>
      <c r="D19" s="27">
        <v>400000</v>
      </c>
      <c r="E19" s="38">
        <f t="shared" si="4"/>
        <v>110000</v>
      </c>
      <c r="F19" s="27">
        <v>0</v>
      </c>
      <c r="G19" s="27">
        <v>20000</v>
      </c>
      <c r="H19" s="27">
        <v>30000</v>
      </c>
      <c r="I19" s="31">
        <f t="shared" si="0"/>
        <v>50000</v>
      </c>
      <c r="J19" s="27"/>
      <c r="K19" s="27">
        <v>20000</v>
      </c>
      <c r="L19" s="27"/>
      <c r="M19" s="27"/>
      <c r="N19" s="27"/>
      <c r="O19" s="27"/>
      <c r="P19" s="27"/>
      <c r="Q19" s="27">
        <v>0</v>
      </c>
      <c r="R19" s="31">
        <f t="shared" si="1"/>
        <v>20000</v>
      </c>
      <c r="S19" s="27">
        <v>20000</v>
      </c>
      <c r="T19" s="27">
        <v>20000</v>
      </c>
      <c r="U19" s="31">
        <f t="shared" si="2"/>
        <v>60000</v>
      </c>
      <c r="V19" s="9" t="s">
        <v>73</v>
      </c>
      <c r="W19" s="69"/>
      <c r="X19" s="9" t="s">
        <v>72</v>
      </c>
      <c r="Y19" s="14">
        <v>2015</v>
      </c>
      <c r="Z19" s="44" t="s">
        <v>34</v>
      </c>
      <c r="AZ19" s="2"/>
      <c r="BA19" s="2"/>
      <c r="BB19" s="2"/>
    </row>
    <row r="20" spans="1:54" ht="38.25">
      <c r="A20" s="4" t="s">
        <v>48</v>
      </c>
      <c r="B20" s="8" t="s">
        <v>82</v>
      </c>
      <c r="C20" s="7" t="s">
        <v>64</v>
      </c>
      <c r="D20" s="27">
        <v>600000</v>
      </c>
      <c r="E20" s="38">
        <f t="shared" si="4"/>
        <v>600000</v>
      </c>
      <c r="F20" s="27">
        <v>100000</v>
      </c>
      <c r="G20" s="27">
        <v>100000</v>
      </c>
      <c r="H20" s="27">
        <v>100000</v>
      </c>
      <c r="I20" s="31">
        <f t="shared" si="0"/>
        <v>300000</v>
      </c>
      <c r="J20" s="27"/>
      <c r="K20" s="27">
        <v>100000</v>
      </c>
      <c r="L20" s="27"/>
      <c r="M20" s="27"/>
      <c r="N20" s="27"/>
      <c r="O20" s="27"/>
      <c r="P20" s="27"/>
      <c r="Q20" s="27">
        <v>0</v>
      </c>
      <c r="R20" s="31">
        <f t="shared" si="1"/>
        <v>100000</v>
      </c>
      <c r="S20" s="27">
        <v>100000</v>
      </c>
      <c r="T20" s="27">
        <v>100000</v>
      </c>
      <c r="U20" s="31">
        <f t="shared" si="2"/>
        <v>300000</v>
      </c>
      <c r="V20" s="9" t="s">
        <v>73</v>
      </c>
      <c r="W20" s="81">
        <v>414100</v>
      </c>
      <c r="X20" s="9" t="s">
        <v>72</v>
      </c>
      <c r="Y20" s="14">
        <v>2014</v>
      </c>
      <c r="Z20" s="44" t="s">
        <v>34</v>
      </c>
      <c r="AZ20" s="2"/>
      <c r="BA20" s="2"/>
      <c r="BB20" s="2"/>
    </row>
    <row r="21" spans="1:54" ht="51">
      <c r="A21" s="4" t="s">
        <v>48</v>
      </c>
      <c r="B21" s="8" t="s">
        <v>83</v>
      </c>
      <c r="C21" s="7" t="s">
        <v>64</v>
      </c>
      <c r="D21" s="27">
        <v>800000</v>
      </c>
      <c r="E21" s="38">
        <f t="shared" si="4"/>
        <v>460000</v>
      </c>
      <c r="F21" s="27">
        <v>0</v>
      </c>
      <c r="G21" s="27">
        <v>80000</v>
      </c>
      <c r="H21" s="27">
        <v>80000</v>
      </c>
      <c r="I21" s="31">
        <f t="shared" si="0"/>
        <v>160000</v>
      </c>
      <c r="J21" s="27">
        <v>0</v>
      </c>
      <c r="K21" s="27">
        <v>100000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31">
        <f t="shared" si="1"/>
        <v>100000</v>
      </c>
      <c r="S21" s="27">
        <v>100000</v>
      </c>
      <c r="T21" s="27">
        <v>100000</v>
      </c>
      <c r="U21" s="31">
        <f t="shared" si="2"/>
        <v>300000</v>
      </c>
      <c r="V21" s="9" t="s">
        <v>73</v>
      </c>
      <c r="W21" s="69"/>
      <c r="X21" s="9" t="s">
        <v>72</v>
      </c>
      <c r="Y21" s="14">
        <v>2015</v>
      </c>
      <c r="Z21" s="44" t="s">
        <v>34</v>
      </c>
      <c r="AZ21" s="2"/>
      <c r="BA21" s="2"/>
      <c r="BB21" s="2"/>
    </row>
    <row r="22" spans="1:54" ht="63.75">
      <c r="A22" s="4" t="s">
        <v>48</v>
      </c>
      <c r="B22" s="8" t="s">
        <v>84</v>
      </c>
      <c r="C22" s="7" t="s">
        <v>85</v>
      </c>
      <c r="D22" s="27">
        <v>20000</v>
      </c>
      <c r="E22" s="38">
        <f t="shared" si="3"/>
        <v>20000</v>
      </c>
      <c r="F22" s="27"/>
      <c r="G22" s="27">
        <v>10000</v>
      </c>
      <c r="H22" s="27">
        <v>10000</v>
      </c>
      <c r="I22" s="31">
        <f t="shared" si="0"/>
        <v>20000</v>
      </c>
      <c r="J22" s="27"/>
      <c r="K22" s="27"/>
      <c r="L22" s="27"/>
      <c r="M22" s="27"/>
      <c r="N22" s="27"/>
      <c r="O22" s="27">
        <v>0</v>
      </c>
      <c r="P22" s="27">
        <v>0</v>
      </c>
      <c r="Q22" s="27">
        <v>0</v>
      </c>
      <c r="R22" s="31">
        <f t="shared" si="1"/>
        <v>0</v>
      </c>
      <c r="S22" s="27"/>
      <c r="T22" s="27"/>
      <c r="U22" s="31">
        <f t="shared" si="2"/>
        <v>0</v>
      </c>
      <c r="V22" s="9" t="s">
        <v>73</v>
      </c>
      <c r="W22" s="69"/>
      <c r="X22" s="9" t="s">
        <v>72</v>
      </c>
      <c r="Y22" s="14">
        <v>2015</v>
      </c>
      <c r="Z22" s="44" t="s">
        <v>34</v>
      </c>
      <c r="AZ22" s="2"/>
      <c r="BA22" s="2"/>
      <c r="BB22" s="2"/>
    </row>
    <row r="23" spans="1:54" ht="63.75">
      <c r="A23" s="4" t="s">
        <v>48</v>
      </c>
      <c r="B23" s="8" t="s">
        <v>86</v>
      </c>
      <c r="C23" s="7" t="s">
        <v>56</v>
      </c>
      <c r="D23" s="27">
        <v>36000</v>
      </c>
      <c r="E23" s="38">
        <f t="shared" si="3"/>
        <v>15000</v>
      </c>
      <c r="F23" s="27">
        <v>0</v>
      </c>
      <c r="G23" s="27">
        <v>0</v>
      </c>
      <c r="H23" s="27">
        <v>15000</v>
      </c>
      <c r="I23" s="31">
        <f t="shared" si="0"/>
        <v>15000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31">
        <f t="shared" si="1"/>
        <v>0</v>
      </c>
      <c r="S23" s="27"/>
      <c r="T23" s="27"/>
      <c r="U23" s="31">
        <f t="shared" si="2"/>
        <v>0</v>
      </c>
      <c r="V23" s="9" t="s">
        <v>92</v>
      </c>
      <c r="W23" s="68">
        <v>511700</v>
      </c>
      <c r="X23" s="9" t="s">
        <v>93</v>
      </c>
      <c r="Y23" s="14">
        <v>2016</v>
      </c>
      <c r="Z23" s="44" t="s">
        <v>34</v>
      </c>
      <c r="AZ23" s="2"/>
      <c r="BA23" s="2"/>
      <c r="BB23" s="2"/>
    </row>
    <row r="24" spans="1:26" s="84" customFormat="1" ht="51">
      <c r="A24" s="46" t="s">
        <v>48</v>
      </c>
      <c r="B24" s="73" t="s">
        <v>87</v>
      </c>
      <c r="C24" s="121" t="s">
        <v>89</v>
      </c>
      <c r="D24" s="60">
        <v>500000</v>
      </c>
      <c r="E24" s="38">
        <f aca="true" t="shared" si="5" ref="E24:E39">SUM(I24+U24)</f>
        <v>400000</v>
      </c>
      <c r="F24" s="60">
        <v>0</v>
      </c>
      <c r="G24" s="60">
        <v>0</v>
      </c>
      <c r="H24" s="60">
        <v>50000</v>
      </c>
      <c r="I24" s="31">
        <f t="shared" si="0"/>
        <v>50000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31">
        <f t="shared" si="1"/>
        <v>0</v>
      </c>
      <c r="S24" s="60">
        <v>200000</v>
      </c>
      <c r="T24" s="60">
        <v>150000</v>
      </c>
      <c r="U24" s="31">
        <f t="shared" si="2"/>
        <v>350000</v>
      </c>
      <c r="V24" s="82" t="s">
        <v>94</v>
      </c>
      <c r="W24" s="69"/>
      <c r="X24" s="82" t="s">
        <v>94</v>
      </c>
      <c r="Y24" s="56">
        <v>2016</v>
      </c>
      <c r="Z24" s="83" t="s">
        <v>34</v>
      </c>
    </row>
    <row r="25" spans="1:26" s="84" customFormat="1" ht="51">
      <c r="A25" s="46" t="s">
        <v>48</v>
      </c>
      <c r="B25" s="73" t="s">
        <v>88</v>
      </c>
      <c r="C25" s="122"/>
      <c r="D25" s="60">
        <v>200000</v>
      </c>
      <c r="E25" s="38">
        <f t="shared" si="5"/>
        <v>170000</v>
      </c>
      <c r="F25" s="60" t="s">
        <v>90</v>
      </c>
      <c r="G25" s="60" t="s">
        <v>91</v>
      </c>
      <c r="H25" s="60">
        <v>20000</v>
      </c>
      <c r="I25" s="31">
        <f t="shared" si="0"/>
        <v>20000</v>
      </c>
      <c r="J25" s="60"/>
      <c r="K25" s="60">
        <v>2000</v>
      </c>
      <c r="L25" s="60"/>
      <c r="M25" s="60"/>
      <c r="N25" s="60"/>
      <c r="O25" s="60">
        <v>0</v>
      </c>
      <c r="P25" s="60">
        <v>0</v>
      </c>
      <c r="Q25" s="60">
        <v>0</v>
      </c>
      <c r="R25" s="31">
        <f t="shared" si="1"/>
        <v>2000</v>
      </c>
      <c r="S25" s="60">
        <v>98000</v>
      </c>
      <c r="T25" s="60">
        <v>50000</v>
      </c>
      <c r="U25" s="31">
        <f t="shared" si="2"/>
        <v>150000</v>
      </c>
      <c r="V25" s="82" t="s">
        <v>94</v>
      </c>
      <c r="W25" s="69"/>
      <c r="X25" s="82" t="s">
        <v>94</v>
      </c>
      <c r="Y25" s="56">
        <v>2016</v>
      </c>
      <c r="Z25" s="83" t="s">
        <v>34</v>
      </c>
    </row>
    <row r="26" spans="1:26" s="84" customFormat="1" ht="51">
      <c r="A26" s="46" t="s">
        <v>48</v>
      </c>
      <c r="B26" s="73" t="s">
        <v>95</v>
      </c>
      <c r="C26" s="121" t="s">
        <v>396</v>
      </c>
      <c r="D26" s="60">
        <v>50000</v>
      </c>
      <c r="E26" s="38">
        <f t="shared" si="5"/>
        <v>45000</v>
      </c>
      <c r="F26" s="60">
        <v>0</v>
      </c>
      <c r="G26" s="60">
        <v>10000</v>
      </c>
      <c r="H26" s="60">
        <v>10000</v>
      </c>
      <c r="I26" s="31">
        <f t="shared" si="0"/>
        <v>20000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31">
        <f t="shared" si="1"/>
        <v>0</v>
      </c>
      <c r="S26" s="60">
        <v>25000</v>
      </c>
      <c r="T26" s="60"/>
      <c r="U26" s="31">
        <f t="shared" si="2"/>
        <v>25000</v>
      </c>
      <c r="V26" s="82" t="s">
        <v>104</v>
      </c>
      <c r="W26" s="69"/>
      <c r="X26" s="82" t="s">
        <v>72</v>
      </c>
      <c r="Y26" s="56">
        <v>2015</v>
      </c>
      <c r="Z26" s="83" t="s">
        <v>34</v>
      </c>
    </row>
    <row r="27" spans="1:26" s="84" customFormat="1" ht="51">
      <c r="A27" s="46" t="s">
        <v>48</v>
      </c>
      <c r="B27" s="73" t="s">
        <v>397</v>
      </c>
      <c r="C27" s="122"/>
      <c r="D27" s="60">
        <v>40000</v>
      </c>
      <c r="E27" s="38">
        <f t="shared" si="5"/>
        <v>8000</v>
      </c>
      <c r="F27" s="60">
        <v>0</v>
      </c>
      <c r="G27" s="60">
        <v>4000</v>
      </c>
      <c r="H27" s="60">
        <v>4000</v>
      </c>
      <c r="I27" s="31">
        <f t="shared" si="0"/>
        <v>8000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31">
        <f t="shared" si="1"/>
        <v>0</v>
      </c>
      <c r="S27" s="60"/>
      <c r="T27" s="60"/>
      <c r="U27" s="31">
        <f t="shared" si="2"/>
        <v>0</v>
      </c>
      <c r="V27" s="82" t="s">
        <v>105</v>
      </c>
      <c r="W27" s="69"/>
      <c r="X27" s="82" t="s">
        <v>72</v>
      </c>
      <c r="Y27" s="56">
        <v>2015</v>
      </c>
      <c r="Z27" s="83" t="s">
        <v>34</v>
      </c>
    </row>
    <row r="28" spans="1:26" s="84" customFormat="1" ht="51">
      <c r="A28" s="46" t="s">
        <v>48</v>
      </c>
      <c r="B28" s="107" t="s">
        <v>96</v>
      </c>
      <c r="C28" s="85" t="s">
        <v>100</v>
      </c>
      <c r="D28" s="60">
        <v>100000</v>
      </c>
      <c r="E28" s="38">
        <f t="shared" si="5"/>
        <v>30000</v>
      </c>
      <c r="F28" s="60">
        <v>0</v>
      </c>
      <c r="G28" s="60">
        <v>15000</v>
      </c>
      <c r="H28" s="60">
        <v>15000</v>
      </c>
      <c r="I28" s="31">
        <f t="shared" si="0"/>
        <v>30000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31">
        <f t="shared" si="1"/>
        <v>0</v>
      </c>
      <c r="S28" s="60"/>
      <c r="T28" s="60"/>
      <c r="U28" s="31">
        <f t="shared" si="2"/>
        <v>0</v>
      </c>
      <c r="V28" s="82" t="s">
        <v>69</v>
      </c>
      <c r="W28" s="82"/>
      <c r="X28" s="82" t="s">
        <v>72</v>
      </c>
      <c r="Y28" s="74">
        <v>2014</v>
      </c>
      <c r="Z28" s="83" t="s">
        <v>34</v>
      </c>
    </row>
    <row r="29" spans="1:26" s="2" customFormat="1" ht="51">
      <c r="A29" s="61" t="s">
        <v>48</v>
      </c>
      <c r="B29" s="107" t="s">
        <v>97</v>
      </c>
      <c r="C29" s="63" t="s">
        <v>101</v>
      </c>
      <c r="D29" s="64">
        <v>60000</v>
      </c>
      <c r="E29" s="38">
        <f t="shared" si="5"/>
        <v>30000</v>
      </c>
      <c r="F29" s="64">
        <v>0</v>
      </c>
      <c r="G29" s="64">
        <v>15000</v>
      </c>
      <c r="H29" s="64">
        <v>15000</v>
      </c>
      <c r="I29" s="31">
        <f t="shared" si="0"/>
        <v>30000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31">
        <f t="shared" si="1"/>
        <v>0</v>
      </c>
      <c r="S29" s="64"/>
      <c r="T29" s="64"/>
      <c r="U29" s="31">
        <f t="shared" si="2"/>
        <v>0</v>
      </c>
      <c r="V29" s="65" t="s">
        <v>69</v>
      </c>
      <c r="W29" s="69"/>
      <c r="X29" s="65" t="s">
        <v>72</v>
      </c>
      <c r="Y29" s="74">
        <v>2014</v>
      </c>
      <c r="Z29" s="44" t="s">
        <v>34</v>
      </c>
    </row>
    <row r="30" spans="1:26" s="2" customFormat="1" ht="45">
      <c r="A30" s="61" t="s">
        <v>48</v>
      </c>
      <c r="B30" s="107" t="s">
        <v>98</v>
      </c>
      <c r="C30" s="63" t="s">
        <v>102</v>
      </c>
      <c r="D30" s="64">
        <v>122500</v>
      </c>
      <c r="E30" s="38">
        <f t="shared" si="5"/>
        <v>36750</v>
      </c>
      <c r="F30" s="64">
        <v>0</v>
      </c>
      <c r="G30" s="64">
        <v>18400</v>
      </c>
      <c r="H30" s="64">
        <v>18350</v>
      </c>
      <c r="I30" s="31">
        <f t="shared" si="0"/>
        <v>36750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31">
        <f t="shared" si="1"/>
        <v>0</v>
      </c>
      <c r="S30" s="64"/>
      <c r="T30" s="64"/>
      <c r="U30" s="31">
        <f t="shared" si="2"/>
        <v>0</v>
      </c>
      <c r="V30" s="65" t="s">
        <v>69</v>
      </c>
      <c r="W30" s="69"/>
      <c r="X30" s="65" t="s">
        <v>72</v>
      </c>
      <c r="Y30" s="74">
        <v>2014</v>
      </c>
      <c r="Z30" s="44" t="s">
        <v>34</v>
      </c>
    </row>
    <row r="31" spans="1:26" s="2" customFormat="1" ht="63.75">
      <c r="A31" s="61" t="s">
        <v>48</v>
      </c>
      <c r="B31" s="62" t="s">
        <v>99</v>
      </c>
      <c r="C31" s="63" t="s">
        <v>103</v>
      </c>
      <c r="D31" s="64">
        <v>100000</v>
      </c>
      <c r="E31" s="38">
        <f t="shared" si="5"/>
        <v>25500</v>
      </c>
      <c r="F31" s="64">
        <v>0</v>
      </c>
      <c r="G31" s="64">
        <v>13000</v>
      </c>
      <c r="H31" s="64">
        <v>12500</v>
      </c>
      <c r="I31" s="31">
        <f t="shared" si="0"/>
        <v>25500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31">
        <f t="shared" si="1"/>
        <v>0</v>
      </c>
      <c r="S31" s="64"/>
      <c r="T31" s="64"/>
      <c r="U31" s="31">
        <f t="shared" si="2"/>
        <v>0</v>
      </c>
      <c r="V31" s="65" t="s">
        <v>69</v>
      </c>
      <c r="W31" s="69"/>
      <c r="X31" s="65" t="s">
        <v>72</v>
      </c>
      <c r="Y31" s="59">
        <v>2015</v>
      </c>
      <c r="Z31" s="44" t="s">
        <v>34</v>
      </c>
    </row>
    <row r="32" spans="1:26" s="2" customFormat="1" ht="89.25">
      <c r="A32" s="61" t="s">
        <v>48</v>
      </c>
      <c r="B32" s="107" t="s">
        <v>106</v>
      </c>
      <c r="C32" s="63" t="s">
        <v>398</v>
      </c>
      <c r="D32" s="64">
        <v>20000</v>
      </c>
      <c r="E32" s="38">
        <f t="shared" si="5"/>
        <v>6000</v>
      </c>
      <c r="F32" s="64">
        <v>0</v>
      </c>
      <c r="G32" s="64">
        <v>3000</v>
      </c>
      <c r="H32" s="64">
        <v>3000</v>
      </c>
      <c r="I32" s="31">
        <f t="shared" si="0"/>
        <v>6000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31">
        <f t="shared" si="1"/>
        <v>0</v>
      </c>
      <c r="S32" s="64"/>
      <c r="T32" s="64"/>
      <c r="U32" s="31">
        <f t="shared" si="2"/>
        <v>0</v>
      </c>
      <c r="V32" s="65" t="s">
        <v>115</v>
      </c>
      <c r="W32" s="69"/>
      <c r="X32" s="65" t="s">
        <v>72</v>
      </c>
      <c r="Y32" s="74">
        <v>2014</v>
      </c>
      <c r="Z32" s="44" t="s">
        <v>34</v>
      </c>
    </row>
    <row r="33" spans="1:26" s="2" customFormat="1" ht="89.25">
      <c r="A33" s="61" t="s">
        <v>48</v>
      </c>
      <c r="B33" s="62" t="s">
        <v>107</v>
      </c>
      <c r="C33" s="66" t="s">
        <v>399</v>
      </c>
      <c r="D33" s="64">
        <v>100000</v>
      </c>
      <c r="E33" s="38">
        <f t="shared" si="5"/>
        <v>80000</v>
      </c>
      <c r="F33" s="64">
        <v>0</v>
      </c>
      <c r="G33" s="64">
        <v>15000</v>
      </c>
      <c r="H33" s="64">
        <v>15000</v>
      </c>
      <c r="I33" s="31">
        <f t="shared" si="0"/>
        <v>30000</v>
      </c>
      <c r="J33" s="64">
        <v>0</v>
      </c>
      <c r="K33" s="60">
        <v>0</v>
      </c>
      <c r="L33" s="64">
        <v>0</v>
      </c>
      <c r="M33" s="64">
        <v>0</v>
      </c>
      <c r="N33" s="64">
        <v>0</v>
      </c>
      <c r="O33" s="64">
        <v>0</v>
      </c>
      <c r="P33" s="64">
        <v>50000</v>
      </c>
      <c r="Q33" s="64">
        <v>0</v>
      </c>
      <c r="R33" s="31">
        <f t="shared" si="1"/>
        <v>50000</v>
      </c>
      <c r="S33" s="64"/>
      <c r="T33" s="64"/>
      <c r="U33" s="31">
        <f t="shared" si="2"/>
        <v>50000</v>
      </c>
      <c r="V33" s="65" t="s">
        <v>115</v>
      </c>
      <c r="W33" s="69"/>
      <c r="X33" s="65" t="s">
        <v>72</v>
      </c>
      <c r="Y33" s="59">
        <v>2014</v>
      </c>
      <c r="Z33" s="44" t="s">
        <v>34</v>
      </c>
    </row>
    <row r="34" spans="1:26" s="2" customFormat="1" ht="38.25">
      <c r="A34" s="61" t="s">
        <v>48</v>
      </c>
      <c r="B34" s="62" t="s">
        <v>108</v>
      </c>
      <c r="C34" s="63" t="s">
        <v>109</v>
      </c>
      <c r="D34" s="64">
        <v>200000</v>
      </c>
      <c r="E34" s="38">
        <f t="shared" si="5"/>
        <v>160000</v>
      </c>
      <c r="F34" s="64">
        <v>0</v>
      </c>
      <c r="G34" s="64">
        <v>30000</v>
      </c>
      <c r="H34" s="64">
        <v>30000</v>
      </c>
      <c r="I34" s="31">
        <f t="shared" si="0"/>
        <v>60000</v>
      </c>
      <c r="J34" s="64">
        <v>0</v>
      </c>
      <c r="K34" s="60">
        <v>0</v>
      </c>
      <c r="L34" s="64">
        <v>0</v>
      </c>
      <c r="M34" s="64">
        <v>0</v>
      </c>
      <c r="N34" s="64">
        <v>0</v>
      </c>
      <c r="O34" s="64">
        <v>0</v>
      </c>
      <c r="P34" s="64">
        <v>100000</v>
      </c>
      <c r="Q34" s="64">
        <v>0</v>
      </c>
      <c r="R34" s="31">
        <f t="shared" si="1"/>
        <v>100000</v>
      </c>
      <c r="S34" s="64"/>
      <c r="T34" s="64"/>
      <c r="U34" s="31">
        <f t="shared" si="2"/>
        <v>100000</v>
      </c>
      <c r="V34" s="65" t="s">
        <v>116</v>
      </c>
      <c r="W34" s="69"/>
      <c r="X34" s="65" t="s">
        <v>72</v>
      </c>
      <c r="Y34" s="59">
        <v>2014</v>
      </c>
      <c r="Z34" s="44" t="s">
        <v>34</v>
      </c>
    </row>
    <row r="35" spans="1:26" s="2" customFormat="1" ht="38.25">
      <c r="A35" s="61" t="s">
        <v>48</v>
      </c>
      <c r="B35" s="107" t="s">
        <v>110</v>
      </c>
      <c r="C35" s="63" t="s">
        <v>111</v>
      </c>
      <c r="D35" s="64">
        <v>30000</v>
      </c>
      <c r="E35" s="38">
        <f t="shared" si="5"/>
        <v>9000</v>
      </c>
      <c r="F35" s="64">
        <v>0</v>
      </c>
      <c r="G35" s="64">
        <v>4500</v>
      </c>
      <c r="H35" s="64">
        <v>4500</v>
      </c>
      <c r="I35" s="31">
        <f t="shared" si="0"/>
        <v>9000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31">
        <f t="shared" si="1"/>
        <v>0</v>
      </c>
      <c r="S35" s="64"/>
      <c r="T35" s="64"/>
      <c r="U35" s="31">
        <f t="shared" si="2"/>
        <v>0</v>
      </c>
      <c r="V35" s="65" t="s">
        <v>117</v>
      </c>
      <c r="W35" s="69"/>
      <c r="X35" s="65" t="s">
        <v>72</v>
      </c>
      <c r="Y35" s="74">
        <v>2014</v>
      </c>
      <c r="Z35" s="44" t="s">
        <v>34</v>
      </c>
    </row>
    <row r="36" spans="1:26" s="2" customFormat="1" ht="51">
      <c r="A36" s="61" t="s">
        <v>48</v>
      </c>
      <c r="B36" s="62" t="s">
        <v>112</v>
      </c>
      <c r="C36" s="63" t="s">
        <v>113</v>
      </c>
      <c r="D36" s="64">
        <v>5000</v>
      </c>
      <c r="E36" s="38">
        <f t="shared" si="5"/>
        <v>1000</v>
      </c>
      <c r="F36" s="64">
        <v>0</v>
      </c>
      <c r="G36" s="64">
        <v>500</v>
      </c>
      <c r="H36" s="64">
        <v>500</v>
      </c>
      <c r="I36" s="31">
        <f t="shared" si="0"/>
        <v>1000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31">
        <f t="shared" si="1"/>
        <v>0</v>
      </c>
      <c r="S36" s="64"/>
      <c r="T36" s="64"/>
      <c r="U36" s="31">
        <f t="shared" si="2"/>
        <v>0</v>
      </c>
      <c r="V36" s="65" t="s">
        <v>117</v>
      </c>
      <c r="W36" s="69"/>
      <c r="X36" s="65" t="s">
        <v>72</v>
      </c>
      <c r="Y36" s="59">
        <v>2015</v>
      </c>
      <c r="Z36" s="44" t="s">
        <v>34</v>
      </c>
    </row>
    <row r="37" spans="1:54" ht="38.25">
      <c r="A37" s="46" t="s">
        <v>48</v>
      </c>
      <c r="B37" s="8" t="s">
        <v>114</v>
      </c>
      <c r="C37" s="7" t="s">
        <v>400</v>
      </c>
      <c r="D37" s="27">
        <v>850000</v>
      </c>
      <c r="E37" s="38">
        <f t="shared" si="5"/>
        <v>255000</v>
      </c>
      <c r="F37" s="27">
        <v>85000</v>
      </c>
      <c r="G37" s="27">
        <v>85000</v>
      </c>
      <c r="H37" s="27">
        <v>85000</v>
      </c>
      <c r="I37" s="31">
        <f t="shared" si="0"/>
        <v>255000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31">
        <f t="shared" si="1"/>
        <v>0</v>
      </c>
      <c r="S37" s="27"/>
      <c r="T37" s="27"/>
      <c r="U37" s="31">
        <f t="shared" si="2"/>
        <v>0</v>
      </c>
      <c r="V37" s="9" t="s">
        <v>71</v>
      </c>
      <c r="W37" s="68">
        <v>4141002</v>
      </c>
      <c r="X37" s="9" t="s">
        <v>72</v>
      </c>
      <c r="Y37" s="14">
        <v>2014</v>
      </c>
      <c r="Z37" s="44" t="s">
        <v>34</v>
      </c>
      <c r="AZ37" s="2"/>
      <c r="BA37" s="2"/>
      <c r="BB37" s="2"/>
    </row>
    <row r="38" spans="1:54" ht="63.75">
      <c r="A38" s="46" t="s">
        <v>48</v>
      </c>
      <c r="B38" s="8" t="s">
        <v>118</v>
      </c>
      <c r="C38" s="7" t="s">
        <v>401</v>
      </c>
      <c r="D38" s="27">
        <v>170000</v>
      </c>
      <c r="E38" s="38">
        <f t="shared" si="5"/>
        <v>51000</v>
      </c>
      <c r="F38" s="27">
        <v>17000</v>
      </c>
      <c r="G38" s="27">
        <v>17000</v>
      </c>
      <c r="H38" s="27">
        <v>17000</v>
      </c>
      <c r="I38" s="31">
        <f t="shared" si="0"/>
        <v>51000</v>
      </c>
      <c r="J38" s="27"/>
      <c r="K38" s="27"/>
      <c r="L38" s="27"/>
      <c r="M38" s="27"/>
      <c r="N38" s="27"/>
      <c r="O38" s="27"/>
      <c r="P38" s="27">
        <v>0</v>
      </c>
      <c r="Q38" s="27">
        <v>0</v>
      </c>
      <c r="R38" s="31">
        <f t="shared" si="1"/>
        <v>0</v>
      </c>
      <c r="S38" s="27"/>
      <c r="T38" s="27"/>
      <c r="U38" s="31">
        <f t="shared" si="2"/>
        <v>0</v>
      </c>
      <c r="V38" s="9" t="s">
        <v>71</v>
      </c>
      <c r="W38" s="68">
        <v>4141008</v>
      </c>
      <c r="X38" s="9" t="s">
        <v>72</v>
      </c>
      <c r="Y38" s="14">
        <v>2014</v>
      </c>
      <c r="Z38" s="44" t="s">
        <v>34</v>
      </c>
      <c r="AZ38" s="2"/>
      <c r="BA38" s="2"/>
      <c r="BB38" s="2"/>
    </row>
    <row r="39" spans="1:54" ht="51">
      <c r="A39" s="46" t="s">
        <v>48</v>
      </c>
      <c r="B39" s="107" t="s">
        <v>119</v>
      </c>
      <c r="C39" s="7" t="s">
        <v>402</v>
      </c>
      <c r="D39" s="27">
        <v>850000</v>
      </c>
      <c r="E39" s="38">
        <f t="shared" si="5"/>
        <v>255000</v>
      </c>
      <c r="F39" s="27">
        <v>0</v>
      </c>
      <c r="G39" s="27">
        <v>120000</v>
      </c>
      <c r="H39" s="27">
        <v>135000</v>
      </c>
      <c r="I39" s="31">
        <f t="shared" si="0"/>
        <v>255000</v>
      </c>
      <c r="J39" s="27"/>
      <c r="K39" s="27"/>
      <c r="L39" s="27"/>
      <c r="M39" s="27"/>
      <c r="N39" s="27"/>
      <c r="O39" s="27"/>
      <c r="P39" s="27">
        <v>0</v>
      </c>
      <c r="Q39" s="27">
        <v>0</v>
      </c>
      <c r="R39" s="31">
        <f t="shared" si="1"/>
        <v>0</v>
      </c>
      <c r="S39" s="27"/>
      <c r="T39" s="27"/>
      <c r="U39" s="31">
        <f t="shared" si="2"/>
        <v>0</v>
      </c>
      <c r="V39" s="9" t="s">
        <v>71</v>
      </c>
      <c r="W39" s="69"/>
      <c r="X39" s="9" t="s">
        <v>72</v>
      </c>
      <c r="Y39" s="74">
        <v>2014</v>
      </c>
      <c r="Z39" s="44" t="s">
        <v>34</v>
      </c>
      <c r="AZ39" s="2"/>
      <c r="BA39" s="2"/>
      <c r="BB39" s="2"/>
    </row>
    <row r="40" spans="1:54" ht="51">
      <c r="A40" s="46" t="s">
        <v>48</v>
      </c>
      <c r="B40" s="107" t="s">
        <v>120</v>
      </c>
      <c r="C40" s="7" t="s">
        <v>403</v>
      </c>
      <c r="D40" s="27">
        <v>200000</v>
      </c>
      <c r="E40" s="38">
        <f t="shared" si="3"/>
        <v>60000</v>
      </c>
      <c r="F40" s="27">
        <v>0</v>
      </c>
      <c r="G40" s="27">
        <v>30000</v>
      </c>
      <c r="H40" s="27">
        <v>30000</v>
      </c>
      <c r="I40" s="31">
        <f t="shared" si="0"/>
        <v>60000</v>
      </c>
      <c r="J40" s="27"/>
      <c r="K40" s="27"/>
      <c r="L40" s="27"/>
      <c r="M40" s="27"/>
      <c r="N40" s="27"/>
      <c r="O40" s="27"/>
      <c r="P40" s="27">
        <v>0</v>
      </c>
      <c r="Q40" s="27">
        <v>0</v>
      </c>
      <c r="R40" s="31">
        <f t="shared" si="1"/>
        <v>0</v>
      </c>
      <c r="S40" s="27"/>
      <c r="T40" s="27"/>
      <c r="U40" s="31">
        <f t="shared" si="2"/>
        <v>0</v>
      </c>
      <c r="V40" s="9" t="s">
        <v>71</v>
      </c>
      <c r="W40" s="69"/>
      <c r="X40" s="9" t="s">
        <v>72</v>
      </c>
      <c r="Y40" s="74">
        <v>2014</v>
      </c>
      <c r="Z40" s="44" t="s">
        <v>34</v>
      </c>
      <c r="AZ40" s="2"/>
      <c r="BA40" s="2"/>
      <c r="BB40" s="2"/>
    </row>
    <row r="41" spans="1:54" ht="102">
      <c r="A41" s="46" t="s">
        <v>48</v>
      </c>
      <c r="B41" s="107" t="s">
        <v>121</v>
      </c>
      <c r="C41" s="7" t="s">
        <v>404</v>
      </c>
      <c r="D41" s="27">
        <v>150000</v>
      </c>
      <c r="E41" s="38">
        <f t="shared" si="3"/>
        <v>52000</v>
      </c>
      <c r="F41" s="27">
        <v>0</v>
      </c>
      <c r="G41" s="27">
        <v>5000</v>
      </c>
      <c r="H41" s="27">
        <v>5000</v>
      </c>
      <c r="I41" s="31">
        <f t="shared" si="0"/>
        <v>10000</v>
      </c>
      <c r="J41" s="27"/>
      <c r="K41" s="27"/>
      <c r="L41" s="27"/>
      <c r="M41" s="27"/>
      <c r="N41" s="27"/>
      <c r="O41" s="27"/>
      <c r="P41" s="27">
        <v>14000</v>
      </c>
      <c r="Q41" s="27">
        <v>0</v>
      </c>
      <c r="R41" s="31">
        <f t="shared" si="1"/>
        <v>14000</v>
      </c>
      <c r="S41" s="27">
        <v>14000</v>
      </c>
      <c r="T41" s="27">
        <v>14000</v>
      </c>
      <c r="U41" s="31">
        <f t="shared" si="2"/>
        <v>42000</v>
      </c>
      <c r="V41" s="9" t="s">
        <v>126</v>
      </c>
      <c r="W41" s="69"/>
      <c r="X41" s="9" t="s">
        <v>72</v>
      </c>
      <c r="Y41" s="74">
        <v>2015</v>
      </c>
      <c r="Z41" s="44" t="s">
        <v>34</v>
      </c>
      <c r="AZ41" s="2"/>
      <c r="BA41" s="2"/>
      <c r="BB41" s="2"/>
    </row>
    <row r="42" spans="1:54" ht="38.25">
      <c r="A42" s="46" t="s">
        <v>48</v>
      </c>
      <c r="B42" s="107" t="s">
        <v>122</v>
      </c>
      <c r="C42" s="7" t="s">
        <v>123</v>
      </c>
      <c r="D42" s="27">
        <v>200000</v>
      </c>
      <c r="E42" s="38">
        <f t="shared" si="3"/>
        <v>200000</v>
      </c>
      <c r="F42" s="27">
        <v>0</v>
      </c>
      <c r="G42" s="27">
        <v>0</v>
      </c>
      <c r="H42" s="27">
        <v>30000</v>
      </c>
      <c r="I42" s="31">
        <f t="shared" si="0"/>
        <v>30000</v>
      </c>
      <c r="J42" s="27"/>
      <c r="K42" s="27"/>
      <c r="L42" s="27"/>
      <c r="M42" s="27"/>
      <c r="N42" s="27"/>
      <c r="O42" s="27"/>
      <c r="P42" s="27">
        <v>0</v>
      </c>
      <c r="Q42" s="27">
        <v>0</v>
      </c>
      <c r="R42" s="31">
        <f t="shared" si="1"/>
        <v>0</v>
      </c>
      <c r="S42" s="27">
        <v>170000</v>
      </c>
      <c r="T42" s="27"/>
      <c r="U42" s="31">
        <f t="shared" si="2"/>
        <v>170000</v>
      </c>
      <c r="V42" s="9" t="s">
        <v>117</v>
      </c>
      <c r="W42" s="69"/>
      <c r="X42" s="9" t="s">
        <v>72</v>
      </c>
      <c r="Y42" s="74">
        <v>2016</v>
      </c>
      <c r="Z42" s="44" t="s">
        <v>34</v>
      </c>
      <c r="AZ42" s="2"/>
      <c r="BA42" s="2"/>
      <c r="BB42" s="2"/>
    </row>
    <row r="43" spans="1:54" ht="38.25">
      <c r="A43" s="46" t="s">
        <v>48</v>
      </c>
      <c r="B43" s="8" t="s">
        <v>124</v>
      </c>
      <c r="C43" s="7" t="s">
        <v>125</v>
      </c>
      <c r="D43" s="27">
        <v>85000</v>
      </c>
      <c r="E43" s="38">
        <f t="shared" si="3"/>
        <v>25500</v>
      </c>
      <c r="F43" s="27">
        <v>8500</v>
      </c>
      <c r="G43" s="27">
        <v>8500</v>
      </c>
      <c r="H43" s="27">
        <v>8500</v>
      </c>
      <c r="I43" s="31">
        <f t="shared" si="0"/>
        <v>25500</v>
      </c>
      <c r="J43" s="27"/>
      <c r="K43" s="27"/>
      <c r="L43" s="27"/>
      <c r="M43" s="27"/>
      <c r="N43" s="27"/>
      <c r="O43" s="27"/>
      <c r="P43" s="27">
        <v>0</v>
      </c>
      <c r="Q43" s="27">
        <v>0</v>
      </c>
      <c r="R43" s="31">
        <f t="shared" si="1"/>
        <v>0</v>
      </c>
      <c r="S43" s="27"/>
      <c r="T43" s="27"/>
      <c r="U43" s="31">
        <f t="shared" si="2"/>
        <v>0</v>
      </c>
      <c r="V43" s="9" t="s">
        <v>71</v>
      </c>
      <c r="W43" s="68">
        <v>4141003</v>
      </c>
      <c r="X43" s="9" t="s">
        <v>72</v>
      </c>
      <c r="Y43" s="14">
        <v>2014</v>
      </c>
      <c r="Z43" s="44" t="s">
        <v>34</v>
      </c>
      <c r="AZ43" s="2"/>
      <c r="BA43" s="2"/>
      <c r="BB43" s="2"/>
    </row>
    <row r="44" spans="1:54" ht="33.75">
      <c r="A44" s="46" t="s">
        <v>48</v>
      </c>
      <c r="B44" s="8" t="s">
        <v>127</v>
      </c>
      <c r="C44" s="7" t="s">
        <v>128</v>
      </c>
      <c r="D44" s="27">
        <v>1000000</v>
      </c>
      <c r="E44" s="38">
        <f t="shared" si="3"/>
        <v>240000</v>
      </c>
      <c r="F44" s="27">
        <v>80000</v>
      </c>
      <c r="G44" s="27">
        <v>80000</v>
      </c>
      <c r="H44" s="27">
        <v>80000</v>
      </c>
      <c r="I44" s="31">
        <f t="shared" si="0"/>
        <v>240000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31">
        <f t="shared" si="1"/>
        <v>0</v>
      </c>
      <c r="S44" s="27"/>
      <c r="T44" s="27"/>
      <c r="U44" s="31">
        <f t="shared" si="2"/>
        <v>0</v>
      </c>
      <c r="V44" s="9" t="s">
        <v>71</v>
      </c>
      <c r="W44" s="70" t="s">
        <v>363</v>
      </c>
      <c r="X44" s="9" t="s">
        <v>72</v>
      </c>
      <c r="Y44" s="14">
        <v>2014</v>
      </c>
      <c r="Z44" s="44" t="s">
        <v>34</v>
      </c>
      <c r="AZ44" s="2"/>
      <c r="BA44" s="2"/>
      <c r="BB44" s="2"/>
    </row>
    <row r="45" spans="1:54" ht="45">
      <c r="A45" s="46" t="s">
        <v>48</v>
      </c>
      <c r="B45" s="107" t="s">
        <v>129</v>
      </c>
      <c r="C45" s="7" t="s">
        <v>130</v>
      </c>
      <c r="D45" s="27">
        <v>250000</v>
      </c>
      <c r="E45" s="38">
        <f t="shared" si="3"/>
        <v>75000</v>
      </c>
      <c r="F45" s="27">
        <v>25000</v>
      </c>
      <c r="G45" s="27">
        <v>25000</v>
      </c>
      <c r="H45" s="27">
        <v>25000</v>
      </c>
      <c r="I45" s="31">
        <f t="shared" si="0"/>
        <v>75000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31">
        <f t="shared" si="1"/>
        <v>0</v>
      </c>
      <c r="S45" s="27"/>
      <c r="T45" s="27"/>
      <c r="U45" s="31">
        <f t="shared" si="2"/>
        <v>0</v>
      </c>
      <c r="V45" s="9" t="s">
        <v>138</v>
      </c>
      <c r="W45" s="82" t="s">
        <v>364</v>
      </c>
      <c r="X45" s="69" t="s">
        <v>139</v>
      </c>
      <c r="Y45" s="14">
        <v>2014</v>
      </c>
      <c r="Z45" s="44" t="s">
        <v>34</v>
      </c>
      <c r="AZ45" s="2"/>
      <c r="BA45" s="2"/>
      <c r="BB45" s="2"/>
    </row>
    <row r="46" spans="1:54" ht="51">
      <c r="A46" s="46" t="s">
        <v>48</v>
      </c>
      <c r="B46" s="8" t="s">
        <v>405</v>
      </c>
      <c r="C46" s="47" t="s">
        <v>131</v>
      </c>
      <c r="D46" s="27">
        <v>10000</v>
      </c>
      <c r="E46" s="38">
        <f t="shared" si="3"/>
        <v>2000</v>
      </c>
      <c r="F46" s="27">
        <v>0</v>
      </c>
      <c r="G46" s="27">
        <v>1000</v>
      </c>
      <c r="H46" s="27">
        <v>1000</v>
      </c>
      <c r="I46" s="31">
        <f t="shared" si="0"/>
        <v>2000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31">
        <f t="shared" si="1"/>
        <v>0</v>
      </c>
      <c r="S46" s="27"/>
      <c r="T46" s="27"/>
      <c r="U46" s="31">
        <f t="shared" si="2"/>
        <v>0</v>
      </c>
      <c r="V46" s="9" t="s">
        <v>117</v>
      </c>
      <c r="W46" s="69"/>
      <c r="X46" s="9" t="s">
        <v>72</v>
      </c>
      <c r="Y46" s="14">
        <v>2015</v>
      </c>
      <c r="Z46" s="44" t="s">
        <v>34</v>
      </c>
      <c r="AZ46" s="2"/>
      <c r="BA46" s="2"/>
      <c r="BB46" s="2"/>
    </row>
    <row r="47" spans="1:54" ht="45">
      <c r="A47" s="46" t="s">
        <v>48</v>
      </c>
      <c r="B47" s="52" t="s">
        <v>132</v>
      </c>
      <c r="C47" s="53" t="s">
        <v>133</v>
      </c>
      <c r="D47" s="51">
        <v>100000</v>
      </c>
      <c r="E47" s="38">
        <f t="shared" si="3"/>
        <v>20000</v>
      </c>
      <c r="F47" s="51">
        <v>0</v>
      </c>
      <c r="G47" s="51">
        <v>10000</v>
      </c>
      <c r="H47" s="51">
        <v>10000</v>
      </c>
      <c r="I47" s="31">
        <f t="shared" si="0"/>
        <v>20000</v>
      </c>
      <c r="J47" s="27">
        <v>0</v>
      </c>
      <c r="K47" s="51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31">
        <f t="shared" si="1"/>
        <v>0</v>
      </c>
      <c r="S47" s="27"/>
      <c r="T47" s="27"/>
      <c r="U47" s="31">
        <f t="shared" si="2"/>
        <v>0</v>
      </c>
      <c r="V47" s="9" t="s">
        <v>140</v>
      </c>
      <c r="W47" s="69"/>
      <c r="X47" s="9" t="s">
        <v>72</v>
      </c>
      <c r="Y47" s="14">
        <v>2015</v>
      </c>
      <c r="Z47" s="44" t="s">
        <v>34</v>
      </c>
      <c r="AZ47" s="2"/>
      <c r="BA47" s="2"/>
      <c r="BB47" s="2"/>
    </row>
    <row r="48" spans="1:54" ht="38.25">
      <c r="A48" s="46" t="s">
        <v>48</v>
      </c>
      <c r="B48" s="107" t="s">
        <v>134</v>
      </c>
      <c r="C48" s="7" t="s">
        <v>135</v>
      </c>
      <c r="D48" s="86">
        <v>30000</v>
      </c>
      <c r="E48" s="87">
        <f t="shared" si="3"/>
        <v>18000</v>
      </c>
      <c r="F48" s="27">
        <v>0</v>
      </c>
      <c r="G48" s="27">
        <v>3000</v>
      </c>
      <c r="H48" s="27">
        <v>3000</v>
      </c>
      <c r="I48" s="31">
        <f t="shared" si="0"/>
        <v>6000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31">
        <f t="shared" si="1"/>
        <v>0</v>
      </c>
      <c r="S48" s="27">
        <v>6000</v>
      </c>
      <c r="T48" s="27">
        <v>6000</v>
      </c>
      <c r="U48" s="31">
        <f t="shared" si="2"/>
        <v>12000</v>
      </c>
      <c r="V48" s="9" t="s">
        <v>141</v>
      </c>
      <c r="W48" s="69"/>
      <c r="X48" s="9" t="s">
        <v>72</v>
      </c>
      <c r="Y48" s="14">
        <v>2015</v>
      </c>
      <c r="Z48" s="44" t="s">
        <v>34</v>
      </c>
      <c r="AZ48" s="2"/>
      <c r="BA48" s="2"/>
      <c r="BB48" s="2"/>
    </row>
    <row r="49" spans="1:54" ht="53.25" customHeight="1">
      <c r="A49" s="46" t="s">
        <v>48</v>
      </c>
      <c r="B49" s="8" t="s">
        <v>136</v>
      </c>
      <c r="C49" s="7" t="s">
        <v>137</v>
      </c>
      <c r="D49" s="27">
        <v>700000</v>
      </c>
      <c r="E49" s="38">
        <f t="shared" si="3"/>
        <v>140000</v>
      </c>
      <c r="F49" s="27">
        <v>0</v>
      </c>
      <c r="G49" s="27">
        <v>70000</v>
      </c>
      <c r="H49" s="27">
        <v>70000</v>
      </c>
      <c r="I49" s="31">
        <f t="shared" si="0"/>
        <v>140000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31">
        <f t="shared" si="1"/>
        <v>0</v>
      </c>
      <c r="S49" s="27"/>
      <c r="T49" s="27"/>
      <c r="U49" s="31">
        <f t="shared" si="2"/>
        <v>0</v>
      </c>
      <c r="V49" s="9" t="s">
        <v>140</v>
      </c>
      <c r="W49" s="69"/>
      <c r="X49" s="9" t="s">
        <v>72</v>
      </c>
      <c r="Y49" s="14">
        <v>2015</v>
      </c>
      <c r="Z49" s="44" t="s">
        <v>34</v>
      </c>
      <c r="AZ49" s="2"/>
      <c r="BA49" s="2"/>
      <c r="BB49" s="2"/>
    </row>
    <row r="50" spans="1:54" ht="51">
      <c r="A50" s="46" t="s">
        <v>48</v>
      </c>
      <c r="B50" s="8" t="s">
        <v>142</v>
      </c>
      <c r="C50" s="7" t="s">
        <v>137</v>
      </c>
      <c r="D50" s="27">
        <v>700000</v>
      </c>
      <c r="E50" s="38">
        <f t="shared" si="3"/>
        <v>140000</v>
      </c>
      <c r="F50" s="27">
        <v>0</v>
      </c>
      <c r="G50" s="27">
        <v>70000</v>
      </c>
      <c r="H50" s="27">
        <v>70000</v>
      </c>
      <c r="I50" s="31">
        <f t="shared" si="0"/>
        <v>140000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31">
        <f t="shared" si="1"/>
        <v>0</v>
      </c>
      <c r="S50" s="27"/>
      <c r="T50" s="27"/>
      <c r="U50" s="31">
        <f t="shared" si="2"/>
        <v>0</v>
      </c>
      <c r="V50" s="9" t="s">
        <v>140</v>
      </c>
      <c r="W50" s="69"/>
      <c r="X50" s="9" t="s">
        <v>72</v>
      </c>
      <c r="Y50" s="14">
        <v>2015</v>
      </c>
      <c r="Z50" s="44" t="s">
        <v>34</v>
      </c>
      <c r="AZ50" s="2"/>
      <c r="BA50" s="2"/>
      <c r="BB50" s="2"/>
    </row>
    <row r="51" spans="1:54" ht="45">
      <c r="A51" s="46" t="s">
        <v>48</v>
      </c>
      <c r="B51" s="8" t="s">
        <v>143</v>
      </c>
      <c r="C51" s="7" t="s">
        <v>137</v>
      </c>
      <c r="D51" s="27">
        <v>700000</v>
      </c>
      <c r="E51" s="38">
        <f t="shared" si="3"/>
        <v>140000</v>
      </c>
      <c r="F51" s="27">
        <v>0</v>
      </c>
      <c r="G51" s="27">
        <v>70000</v>
      </c>
      <c r="H51" s="27">
        <v>70000</v>
      </c>
      <c r="I51" s="31">
        <f t="shared" si="0"/>
        <v>140000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31">
        <f t="shared" si="1"/>
        <v>0</v>
      </c>
      <c r="S51" s="27"/>
      <c r="T51" s="27"/>
      <c r="U51" s="31">
        <f t="shared" si="2"/>
        <v>0</v>
      </c>
      <c r="V51" s="9" t="s">
        <v>140</v>
      </c>
      <c r="W51" s="69"/>
      <c r="X51" s="9" t="s">
        <v>72</v>
      </c>
      <c r="Y51" s="14">
        <v>2015</v>
      </c>
      <c r="Z51" s="44" t="s">
        <v>34</v>
      </c>
      <c r="AZ51" s="2"/>
      <c r="BA51" s="2"/>
      <c r="BB51" s="2"/>
    </row>
    <row r="52" spans="1:54" ht="51">
      <c r="A52" s="46" t="s">
        <v>48</v>
      </c>
      <c r="B52" s="8" t="s">
        <v>144</v>
      </c>
      <c r="C52" s="7" t="s">
        <v>137</v>
      </c>
      <c r="D52" s="27">
        <v>700000</v>
      </c>
      <c r="E52" s="38">
        <f t="shared" si="3"/>
        <v>140000</v>
      </c>
      <c r="F52" s="27">
        <v>0</v>
      </c>
      <c r="G52" s="27">
        <v>70000</v>
      </c>
      <c r="H52" s="27">
        <v>70000</v>
      </c>
      <c r="I52" s="31">
        <f t="shared" si="0"/>
        <v>140000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31">
        <f t="shared" si="1"/>
        <v>0</v>
      </c>
      <c r="S52" s="27"/>
      <c r="T52" s="27"/>
      <c r="U52" s="31">
        <f t="shared" si="2"/>
        <v>0</v>
      </c>
      <c r="V52" s="9" t="s">
        <v>140</v>
      </c>
      <c r="W52" s="69"/>
      <c r="X52" s="9" t="s">
        <v>72</v>
      </c>
      <c r="Y52" s="14">
        <v>2015</v>
      </c>
      <c r="Z52" s="44" t="s">
        <v>34</v>
      </c>
      <c r="AZ52" s="2"/>
      <c r="BA52" s="2"/>
      <c r="BB52" s="2"/>
    </row>
    <row r="53" spans="1:54" ht="51">
      <c r="A53" s="46" t="s">
        <v>48</v>
      </c>
      <c r="B53" s="8" t="s">
        <v>145</v>
      </c>
      <c r="C53" s="7" t="s">
        <v>146</v>
      </c>
      <c r="D53" s="27">
        <v>700000</v>
      </c>
      <c r="E53" s="38">
        <f t="shared" si="3"/>
        <v>140000</v>
      </c>
      <c r="F53" s="27">
        <v>0</v>
      </c>
      <c r="G53" s="27">
        <v>70000</v>
      </c>
      <c r="H53" s="27">
        <v>70000</v>
      </c>
      <c r="I53" s="31">
        <f t="shared" si="0"/>
        <v>140000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31">
        <f t="shared" si="1"/>
        <v>0</v>
      </c>
      <c r="S53" s="27"/>
      <c r="T53" s="27"/>
      <c r="U53" s="31">
        <f t="shared" si="2"/>
        <v>0</v>
      </c>
      <c r="V53" s="9" t="s">
        <v>140</v>
      </c>
      <c r="W53" s="69"/>
      <c r="X53" s="9" t="s">
        <v>72</v>
      </c>
      <c r="Y53" s="14">
        <v>2015</v>
      </c>
      <c r="Z53" s="44" t="s">
        <v>34</v>
      </c>
      <c r="AZ53" s="2"/>
      <c r="BA53" s="2"/>
      <c r="BB53" s="2"/>
    </row>
    <row r="54" spans="1:54" ht="76.5">
      <c r="A54" s="46" t="s">
        <v>48</v>
      </c>
      <c r="B54" s="107" t="s">
        <v>147</v>
      </c>
      <c r="C54" s="7" t="s">
        <v>148</v>
      </c>
      <c r="D54" s="27">
        <v>300000</v>
      </c>
      <c r="E54" s="38">
        <f t="shared" si="3"/>
        <v>90000</v>
      </c>
      <c r="F54" s="50">
        <v>0</v>
      </c>
      <c r="G54" s="50">
        <v>45000</v>
      </c>
      <c r="H54" s="50">
        <v>45000</v>
      </c>
      <c r="I54" s="31">
        <f t="shared" si="0"/>
        <v>90000</v>
      </c>
      <c r="J54" s="50">
        <v>0</v>
      </c>
      <c r="K54" s="50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31">
        <f t="shared" si="1"/>
        <v>0</v>
      </c>
      <c r="S54" s="27"/>
      <c r="T54" s="27"/>
      <c r="U54" s="31">
        <f t="shared" si="2"/>
        <v>0</v>
      </c>
      <c r="V54" s="9" t="s">
        <v>71</v>
      </c>
      <c r="W54" s="69"/>
      <c r="X54" s="9" t="s">
        <v>149</v>
      </c>
      <c r="Y54" s="74">
        <v>2014</v>
      </c>
      <c r="Z54" s="44" t="s">
        <v>34</v>
      </c>
      <c r="AZ54" s="2"/>
      <c r="BA54" s="2"/>
      <c r="BB54" s="2"/>
    </row>
    <row r="55" spans="1:54" ht="89.25">
      <c r="A55" s="46" t="s">
        <v>48</v>
      </c>
      <c r="B55" s="8" t="s">
        <v>150</v>
      </c>
      <c r="C55" s="7" t="s">
        <v>151</v>
      </c>
      <c r="D55" s="50">
        <v>3000000</v>
      </c>
      <c r="E55" s="38">
        <f t="shared" si="3"/>
        <v>1100000</v>
      </c>
      <c r="F55" s="50">
        <v>0</v>
      </c>
      <c r="G55" s="50">
        <v>50000</v>
      </c>
      <c r="H55" s="50">
        <v>50000</v>
      </c>
      <c r="I55" s="31">
        <f t="shared" si="0"/>
        <v>100000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31">
        <f t="shared" si="1"/>
        <v>0</v>
      </c>
      <c r="S55" s="27">
        <v>500000</v>
      </c>
      <c r="T55" s="27">
        <v>500000</v>
      </c>
      <c r="U55" s="31">
        <f t="shared" si="2"/>
        <v>1000000</v>
      </c>
      <c r="V55" s="9" t="s">
        <v>161</v>
      </c>
      <c r="W55" s="69"/>
      <c r="X55" s="9" t="s">
        <v>72</v>
      </c>
      <c r="Y55" s="14">
        <v>2015</v>
      </c>
      <c r="Z55" s="44" t="s">
        <v>34</v>
      </c>
      <c r="AZ55" s="2"/>
      <c r="BA55" s="2"/>
      <c r="BB55" s="2"/>
    </row>
    <row r="56" spans="1:54" ht="63.75">
      <c r="A56" s="46" t="s">
        <v>48</v>
      </c>
      <c r="B56" s="8" t="s">
        <v>152</v>
      </c>
      <c r="C56" s="7" t="s">
        <v>153</v>
      </c>
      <c r="D56" s="27">
        <v>250000</v>
      </c>
      <c r="E56" s="38">
        <f t="shared" si="3"/>
        <v>170000</v>
      </c>
      <c r="F56" s="27">
        <v>0</v>
      </c>
      <c r="G56" s="27">
        <v>10000</v>
      </c>
      <c r="H56" s="27">
        <v>10000</v>
      </c>
      <c r="I56" s="31">
        <f t="shared" si="0"/>
        <v>20000</v>
      </c>
      <c r="J56" s="51">
        <v>0</v>
      </c>
      <c r="K56" s="51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31">
        <f t="shared" si="1"/>
        <v>0</v>
      </c>
      <c r="S56" s="27">
        <v>150000</v>
      </c>
      <c r="T56" s="27"/>
      <c r="U56" s="31">
        <f t="shared" si="2"/>
        <v>150000</v>
      </c>
      <c r="V56" s="9" t="s">
        <v>162</v>
      </c>
      <c r="W56" s="69"/>
      <c r="X56" s="9" t="s">
        <v>72</v>
      </c>
      <c r="Y56" s="14">
        <v>2015</v>
      </c>
      <c r="Z56" s="44" t="s">
        <v>34</v>
      </c>
      <c r="AZ56" s="2"/>
      <c r="BA56" s="2"/>
      <c r="BB56" s="2"/>
    </row>
    <row r="57" spans="1:54" ht="76.5">
      <c r="A57" s="46" t="s">
        <v>48</v>
      </c>
      <c r="B57" s="48" t="s">
        <v>154</v>
      </c>
      <c r="C57" s="53" t="s">
        <v>155</v>
      </c>
      <c r="D57" s="51">
        <v>35000</v>
      </c>
      <c r="E57" s="38">
        <f t="shared" si="3"/>
        <v>35000</v>
      </c>
      <c r="F57" s="51">
        <v>0</v>
      </c>
      <c r="G57" s="51">
        <v>0</v>
      </c>
      <c r="H57" s="51">
        <v>15000</v>
      </c>
      <c r="I57" s="31">
        <f t="shared" si="0"/>
        <v>15000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31">
        <f t="shared" si="1"/>
        <v>0</v>
      </c>
      <c r="S57" s="27"/>
      <c r="T57" s="27">
        <v>20000</v>
      </c>
      <c r="U57" s="31">
        <f t="shared" si="2"/>
        <v>20000</v>
      </c>
      <c r="V57" s="55" t="s">
        <v>162</v>
      </c>
      <c r="W57" s="90"/>
      <c r="X57" s="55" t="s">
        <v>72</v>
      </c>
      <c r="Y57" s="14">
        <v>2016</v>
      </c>
      <c r="Z57" s="44" t="s">
        <v>34</v>
      </c>
      <c r="AZ57" s="2"/>
      <c r="BA57" s="2"/>
      <c r="BB57" s="2"/>
    </row>
    <row r="58" spans="1:54" ht="76.5">
      <c r="A58" s="46" t="s">
        <v>48</v>
      </c>
      <c r="B58" s="8" t="s">
        <v>156</v>
      </c>
      <c r="C58" s="7" t="s">
        <v>157</v>
      </c>
      <c r="D58" s="27">
        <v>35000</v>
      </c>
      <c r="E58" s="38">
        <f t="shared" si="3"/>
        <v>35000</v>
      </c>
      <c r="F58" s="27">
        <v>0</v>
      </c>
      <c r="G58" s="27">
        <v>0</v>
      </c>
      <c r="H58" s="27">
        <v>15000</v>
      </c>
      <c r="I58" s="31">
        <f t="shared" si="0"/>
        <v>15000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31">
        <f t="shared" si="1"/>
        <v>0</v>
      </c>
      <c r="S58" s="27"/>
      <c r="T58" s="27">
        <v>20000</v>
      </c>
      <c r="U58" s="31">
        <f t="shared" si="2"/>
        <v>20000</v>
      </c>
      <c r="V58" s="9" t="s">
        <v>162</v>
      </c>
      <c r="W58" s="69"/>
      <c r="X58" s="9" t="s">
        <v>72</v>
      </c>
      <c r="Y58" s="14">
        <v>2016</v>
      </c>
      <c r="Z58" s="44" t="s">
        <v>34</v>
      </c>
      <c r="AZ58" s="2"/>
      <c r="BA58" s="2"/>
      <c r="BB58" s="2"/>
    </row>
    <row r="59" spans="1:54" ht="63.75">
      <c r="A59" s="4" t="s">
        <v>160</v>
      </c>
      <c r="B59" s="107" t="s">
        <v>158</v>
      </c>
      <c r="C59" s="7" t="s">
        <v>159</v>
      </c>
      <c r="D59" s="27">
        <v>20000</v>
      </c>
      <c r="E59" s="38">
        <f t="shared" si="3"/>
        <v>10000</v>
      </c>
      <c r="F59" s="27">
        <v>0</v>
      </c>
      <c r="G59" s="27">
        <v>10000</v>
      </c>
      <c r="H59" s="27">
        <v>0</v>
      </c>
      <c r="I59" s="31">
        <f t="shared" si="0"/>
        <v>10000</v>
      </c>
      <c r="J59" s="27"/>
      <c r="K59" s="27"/>
      <c r="L59" s="27"/>
      <c r="M59" s="27"/>
      <c r="N59" s="27"/>
      <c r="O59" s="27"/>
      <c r="P59" s="50"/>
      <c r="Q59" s="27">
        <v>0</v>
      </c>
      <c r="R59" s="31">
        <f t="shared" si="1"/>
        <v>0</v>
      </c>
      <c r="S59" s="27"/>
      <c r="T59" s="27"/>
      <c r="U59" s="31">
        <f t="shared" si="2"/>
        <v>0</v>
      </c>
      <c r="V59" s="54" t="s">
        <v>162</v>
      </c>
      <c r="W59" s="54"/>
      <c r="X59" s="54" t="s">
        <v>72</v>
      </c>
      <c r="Y59" s="14">
        <v>2015</v>
      </c>
      <c r="Z59" s="44" t="s">
        <v>34</v>
      </c>
      <c r="AZ59" s="2"/>
      <c r="BA59" s="2"/>
      <c r="BB59" s="2"/>
    </row>
    <row r="60" spans="1:54" ht="72">
      <c r="A60" s="46" t="s">
        <v>48</v>
      </c>
      <c r="B60" s="8" t="s">
        <v>163</v>
      </c>
      <c r="C60" s="7" t="s">
        <v>164</v>
      </c>
      <c r="D60" s="60">
        <v>30000</v>
      </c>
      <c r="E60" s="38">
        <f t="shared" si="3"/>
        <v>15000</v>
      </c>
      <c r="F60" s="64">
        <v>0</v>
      </c>
      <c r="G60" s="64">
        <v>0</v>
      </c>
      <c r="H60" s="64">
        <v>0</v>
      </c>
      <c r="I60" s="31">
        <f t="shared" si="0"/>
        <v>0</v>
      </c>
      <c r="J60" s="27"/>
      <c r="K60" s="27"/>
      <c r="L60" s="27"/>
      <c r="M60" s="27"/>
      <c r="N60" s="27"/>
      <c r="O60" s="27"/>
      <c r="P60" s="27">
        <v>15000</v>
      </c>
      <c r="Q60" s="27">
        <v>0</v>
      </c>
      <c r="R60" s="31">
        <f t="shared" si="1"/>
        <v>15000</v>
      </c>
      <c r="S60" s="27"/>
      <c r="T60" s="27"/>
      <c r="U60" s="31">
        <f t="shared" si="2"/>
        <v>15000</v>
      </c>
      <c r="V60" s="54" t="s">
        <v>169</v>
      </c>
      <c r="W60" s="91"/>
      <c r="X60" s="54" t="s">
        <v>72</v>
      </c>
      <c r="Y60" s="14">
        <v>2014</v>
      </c>
      <c r="Z60" s="44" t="s">
        <v>34</v>
      </c>
      <c r="AZ60" s="2"/>
      <c r="BA60" s="2"/>
      <c r="BB60" s="2"/>
    </row>
    <row r="61" spans="1:54" ht="76.5">
      <c r="A61" s="4" t="s">
        <v>49</v>
      </c>
      <c r="B61" s="108" t="s">
        <v>165</v>
      </c>
      <c r="C61" s="49" t="s">
        <v>166</v>
      </c>
      <c r="D61" s="51">
        <v>500000</v>
      </c>
      <c r="E61" s="38">
        <f t="shared" si="3"/>
        <v>400000</v>
      </c>
      <c r="F61" s="51"/>
      <c r="G61" s="51"/>
      <c r="H61" s="51">
        <v>100000</v>
      </c>
      <c r="I61" s="31">
        <f t="shared" si="0"/>
        <v>100000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51">
        <v>0</v>
      </c>
      <c r="Q61" s="27">
        <v>0</v>
      </c>
      <c r="R61" s="31">
        <f t="shared" si="1"/>
        <v>0</v>
      </c>
      <c r="S61" s="27">
        <v>100000</v>
      </c>
      <c r="T61" s="27">
        <v>200000</v>
      </c>
      <c r="U61" s="31">
        <f t="shared" si="2"/>
        <v>300000</v>
      </c>
      <c r="V61" s="54" t="s">
        <v>170</v>
      </c>
      <c r="W61" s="54" t="s">
        <v>171</v>
      </c>
      <c r="X61" s="54" t="s">
        <v>172</v>
      </c>
      <c r="Y61" s="74">
        <v>2016</v>
      </c>
      <c r="Z61" s="44" t="s">
        <v>50</v>
      </c>
      <c r="AZ61" s="2"/>
      <c r="BA61" s="2"/>
      <c r="BB61" s="2"/>
    </row>
    <row r="62" spans="1:54" ht="63.75">
      <c r="A62" s="4" t="s">
        <v>49</v>
      </c>
      <c r="B62" s="107" t="s">
        <v>167</v>
      </c>
      <c r="C62" s="7" t="s">
        <v>406</v>
      </c>
      <c r="D62" s="27">
        <v>1600000</v>
      </c>
      <c r="E62" s="38">
        <f t="shared" si="3"/>
        <v>1100000</v>
      </c>
      <c r="F62" s="27">
        <v>0</v>
      </c>
      <c r="G62" s="27">
        <v>350000</v>
      </c>
      <c r="H62" s="27">
        <v>250000</v>
      </c>
      <c r="I62" s="31">
        <f t="shared" si="0"/>
        <v>600000</v>
      </c>
      <c r="J62" s="27"/>
      <c r="K62" s="27">
        <v>0</v>
      </c>
      <c r="L62" s="27"/>
      <c r="M62" s="27"/>
      <c r="N62" s="27"/>
      <c r="O62" s="27"/>
      <c r="P62" s="27">
        <v>0</v>
      </c>
      <c r="Q62" s="27">
        <v>0</v>
      </c>
      <c r="R62" s="31">
        <f t="shared" si="1"/>
        <v>0</v>
      </c>
      <c r="S62" s="27">
        <v>250000</v>
      </c>
      <c r="T62" s="27">
        <v>250000</v>
      </c>
      <c r="U62" s="31">
        <f t="shared" si="2"/>
        <v>500000</v>
      </c>
      <c r="V62" s="9" t="s">
        <v>173</v>
      </c>
      <c r="W62" s="9" t="s">
        <v>174</v>
      </c>
      <c r="X62" s="9" t="s">
        <v>175</v>
      </c>
      <c r="Y62" s="74">
        <v>2014</v>
      </c>
      <c r="Z62" s="44" t="s">
        <v>50</v>
      </c>
      <c r="AZ62" s="2"/>
      <c r="BA62" s="2"/>
      <c r="BB62" s="2"/>
    </row>
    <row r="63" spans="1:54" ht="51">
      <c r="A63" s="4" t="s">
        <v>49</v>
      </c>
      <c r="B63" s="8" t="s">
        <v>168</v>
      </c>
      <c r="C63" s="7" t="s">
        <v>406</v>
      </c>
      <c r="D63" s="27">
        <v>400000</v>
      </c>
      <c r="E63" s="38">
        <f t="shared" si="3"/>
        <v>400000</v>
      </c>
      <c r="F63" s="27"/>
      <c r="G63" s="27">
        <v>80000</v>
      </c>
      <c r="H63" s="27"/>
      <c r="I63" s="31">
        <f t="shared" si="0"/>
        <v>80000</v>
      </c>
      <c r="J63" s="27"/>
      <c r="K63" s="27">
        <v>0</v>
      </c>
      <c r="L63" s="27"/>
      <c r="M63" s="27"/>
      <c r="N63" s="27"/>
      <c r="O63" s="27"/>
      <c r="P63" s="27">
        <v>0</v>
      </c>
      <c r="Q63" s="27">
        <v>0</v>
      </c>
      <c r="R63" s="31">
        <f t="shared" si="1"/>
        <v>0</v>
      </c>
      <c r="S63" s="27">
        <v>100000</v>
      </c>
      <c r="T63" s="27">
        <v>220000</v>
      </c>
      <c r="U63" s="31">
        <f t="shared" si="2"/>
        <v>320000</v>
      </c>
      <c r="V63" s="9" t="s">
        <v>176</v>
      </c>
      <c r="W63" s="9" t="s">
        <v>174</v>
      </c>
      <c r="X63" s="9" t="s">
        <v>175</v>
      </c>
      <c r="Y63" s="14">
        <v>2015</v>
      </c>
      <c r="Z63" s="44" t="s">
        <v>50</v>
      </c>
      <c r="AZ63" s="2"/>
      <c r="BA63" s="2"/>
      <c r="BB63" s="2"/>
    </row>
    <row r="64" spans="1:54" ht="38.25">
      <c r="A64" s="4" t="s">
        <v>49</v>
      </c>
      <c r="B64" s="8" t="s">
        <v>177</v>
      </c>
      <c r="C64" s="7" t="s">
        <v>178</v>
      </c>
      <c r="D64" s="27">
        <v>2000000</v>
      </c>
      <c r="E64" s="38">
        <f t="shared" si="3"/>
        <v>1300000</v>
      </c>
      <c r="F64" s="27">
        <v>0</v>
      </c>
      <c r="G64" s="27">
        <v>300000</v>
      </c>
      <c r="H64" s="27">
        <v>200000</v>
      </c>
      <c r="I64" s="31">
        <f t="shared" si="0"/>
        <v>500000</v>
      </c>
      <c r="J64" s="27"/>
      <c r="K64" s="27">
        <v>0</v>
      </c>
      <c r="L64" s="27"/>
      <c r="M64" s="27"/>
      <c r="N64" s="27">
        <v>0</v>
      </c>
      <c r="O64" s="27"/>
      <c r="P64" s="27"/>
      <c r="Q64" s="27">
        <v>0</v>
      </c>
      <c r="R64" s="31">
        <f t="shared" si="1"/>
        <v>0</v>
      </c>
      <c r="S64" s="27">
        <v>500000</v>
      </c>
      <c r="T64" s="27">
        <v>300000</v>
      </c>
      <c r="U64" s="31">
        <f t="shared" si="2"/>
        <v>800000</v>
      </c>
      <c r="V64" s="9" t="s">
        <v>187</v>
      </c>
      <c r="W64" s="9" t="s">
        <v>188</v>
      </c>
      <c r="X64" s="9" t="s">
        <v>175</v>
      </c>
      <c r="Y64" s="14">
        <v>2014</v>
      </c>
      <c r="Z64" s="44" t="s">
        <v>50</v>
      </c>
      <c r="AZ64" s="2"/>
      <c r="BA64" s="2"/>
      <c r="BB64" s="2"/>
    </row>
    <row r="65" spans="1:54" ht="56.25">
      <c r="A65" s="4" t="s">
        <v>49</v>
      </c>
      <c r="B65" s="8" t="s">
        <v>179</v>
      </c>
      <c r="C65" s="7" t="s">
        <v>178</v>
      </c>
      <c r="D65" s="27">
        <v>2000000</v>
      </c>
      <c r="E65" s="38">
        <f t="shared" si="3"/>
        <v>2000000</v>
      </c>
      <c r="F65" s="27"/>
      <c r="G65" s="27">
        <v>150000</v>
      </c>
      <c r="H65" s="27">
        <v>350000</v>
      </c>
      <c r="I65" s="31">
        <f t="shared" si="0"/>
        <v>500000</v>
      </c>
      <c r="J65" s="27">
        <v>0</v>
      </c>
      <c r="K65" s="27">
        <v>0</v>
      </c>
      <c r="L65" s="27"/>
      <c r="M65" s="27"/>
      <c r="N65" s="27"/>
      <c r="O65" s="27"/>
      <c r="P65" s="27">
        <v>0</v>
      </c>
      <c r="Q65" s="27">
        <v>0</v>
      </c>
      <c r="R65" s="31">
        <f t="shared" si="1"/>
        <v>0</v>
      </c>
      <c r="S65" s="27">
        <v>750000</v>
      </c>
      <c r="T65" s="27">
        <v>750000</v>
      </c>
      <c r="U65" s="31">
        <f t="shared" si="2"/>
        <v>1500000</v>
      </c>
      <c r="V65" s="9" t="s">
        <v>189</v>
      </c>
      <c r="W65" s="9" t="s">
        <v>188</v>
      </c>
      <c r="X65" s="9" t="s">
        <v>175</v>
      </c>
      <c r="Y65" s="14">
        <v>2015</v>
      </c>
      <c r="Z65" s="44" t="s">
        <v>50</v>
      </c>
      <c r="AZ65" s="2"/>
      <c r="BA65" s="2"/>
      <c r="BB65" s="2"/>
    </row>
    <row r="66" spans="1:54" ht="38.25">
      <c r="A66" s="4" t="s">
        <v>49</v>
      </c>
      <c r="B66" s="8" t="s">
        <v>180</v>
      </c>
      <c r="C66" s="7" t="s">
        <v>407</v>
      </c>
      <c r="D66" s="27">
        <v>350000</v>
      </c>
      <c r="E66" s="38">
        <f t="shared" si="3"/>
        <v>350000</v>
      </c>
      <c r="F66" s="27"/>
      <c r="G66" s="27">
        <v>20000</v>
      </c>
      <c r="H66" s="27">
        <v>20000</v>
      </c>
      <c r="I66" s="31">
        <f t="shared" si="0"/>
        <v>40000</v>
      </c>
      <c r="J66" s="27"/>
      <c r="K66" s="27">
        <v>0</v>
      </c>
      <c r="L66" s="27"/>
      <c r="M66" s="27"/>
      <c r="N66" s="27"/>
      <c r="O66" s="27"/>
      <c r="P66" s="27">
        <v>0</v>
      </c>
      <c r="Q66" s="27">
        <v>0</v>
      </c>
      <c r="R66" s="31">
        <f t="shared" si="1"/>
        <v>0</v>
      </c>
      <c r="S66" s="27">
        <v>100000</v>
      </c>
      <c r="T66" s="27">
        <v>210000</v>
      </c>
      <c r="U66" s="31">
        <f t="shared" si="2"/>
        <v>310000</v>
      </c>
      <c r="V66" s="9" t="s">
        <v>187</v>
      </c>
      <c r="W66" s="9" t="s">
        <v>188</v>
      </c>
      <c r="X66" s="9" t="s">
        <v>175</v>
      </c>
      <c r="Y66" s="14">
        <v>2015</v>
      </c>
      <c r="Z66" s="44" t="s">
        <v>50</v>
      </c>
      <c r="AZ66" s="2"/>
      <c r="BA66" s="2"/>
      <c r="BB66" s="2"/>
    </row>
    <row r="67" spans="1:54" ht="45">
      <c r="A67" s="4" t="s">
        <v>49</v>
      </c>
      <c r="B67" s="8" t="s">
        <v>181</v>
      </c>
      <c r="C67" s="7" t="s">
        <v>182</v>
      </c>
      <c r="D67" s="27">
        <v>650000</v>
      </c>
      <c r="E67" s="38">
        <f t="shared" si="3"/>
        <v>220000</v>
      </c>
      <c r="F67" s="27"/>
      <c r="G67" s="27">
        <v>20000</v>
      </c>
      <c r="H67" s="27"/>
      <c r="I67" s="31">
        <f t="shared" si="0"/>
        <v>20000</v>
      </c>
      <c r="J67" s="27"/>
      <c r="K67" s="27">
        <v>0</v>
      </c>
      <c r="L67" s="27">
        <v>0</v>
      </c>
      <c r="M67" s="27">
        <v>0</v>
      </c>
      <c r="N67" s="27"/>
      <c r="O67" s="27"/>
      <c r="P67" s="27"/>
      <c r="Q67" s="27">
        <v>0</v>
      </c>
      <c r="R67" s="31">
        <f t="shared" si="1"/>
        <v>0</v>
      </c>
      <c r="S67" s="27">
        <v>100000</v>
      </c>
      <c r="T67" s="27">
        <v>100000</v>
      </c>
      <c r="U67" s="31">
        <f t="shared" si="2"/>
        <v>200000</v>
      </c>
      <c r="V67" s="9" t="s">
        <v>190</v>
      </c>
      <c r="W67" s="9" t="s">
        <v>188</v>
      </c>
      <c r="X67" s="9" t="s">
        <v>175</v>
      </c>
      <c r="Y67" s="14">
        <v>2015</v>
      </c>
      <c r="Z67" s="44" t="s">
        <v>50</v>
      </c>
      <c r="AZ67" s="2"/>
      <c r="BA67" s="2"/>
      <c r="BB67" s="2"/>
    </row>
    <row r="68" spans="1:54" ht="38.25">
      <c r="A68" s="4" t="s">
        <v>49</v>
      </c>
      <c r="B68" s="8" t="s">
        <v>183</v>
      </c>
      <c r="C68" s="7" t="s">
        <v>184</v>
      </c>
      <c r="D68" s="27">
        <v>2000000</v>
      </c>
      <c r="E68" s="38">
        <f t="shared" si="3"/>
        <v>490000</v>
      </c>
      <c r="F68" s="60">
        <v>110000</v>
      </c>
      <c r="G68" s="27">
        <v>0</v>
      </c>
      <c r="H68" s="27">
        <v>80000</v>
      </c>
      <c r="I68" s="31">
        <f t="shared" si="0"/>
        <v>190000</v>
      </c>
      <c r="J68" s="27"/>
      <c r="K68" s="27">
        <v>0</v>
      </c>
      <c r="L68" s="27">
        <v>0</v>
      </c>
      <c r="M68" s="27"/>
      <c r="N68" s="27"/>
      <c r="O68" s="27"/>
      <c r="P68" s="27">
        <v>0</v>
      </c>
      <c r="Q68" s="27">
        <v>0</v>
      </c>
      <c r="R68" s="31">
        <f t="shared" si="1"/>
        <v>0</v>
      </c>
      <c r="S68" s="27">
        <v>100000</v>
      </c>
      <c r="T68" s="27">
        <v>200000</v>
      </c>
      <c r="U68" s="31">
        <f t="shared" si="2"/>
        <v>300000</v>
      </c>
      <c r="V68" s="9" t="s">
        <v>191</v>
      </c>
      <c r="W68" s="9" t="s">
        <v>188</v>
      </c>
      <c r="X68" s="9" t="s">
        <v>175</v>
      </c>
      <c r="Y68" s="74">
        <v>2016</v>
      </c>
      <c r="Z68" s="44" t="s">
        <v>50</v>
      </c>
      <c r="AZ68" s="2"/>
      <c r="BA68" s="2"/>
      <c r="BB68" s="2"/>
    </row>
    <row r="69" spans="1:54" ht="51">
      <c r="A69" s="4" t="s">
        <v>49</v>
      </c>
      <c r="B69" s="8" t="s">
        <v>185</v>
      </c>
      <c r="C69" s="7" t="s">
        <v>186</v>
      </c>
      <c r="D69" s="27">
        <v>2500000</v>
      </c>
      <c r="E69" s="38">
        <f t="shared" si="3"/>
        <v>606000</v>
      </c>
      <c r="F69" s="27">
        <v>26000</v>
      </c>
      <c r="G69" s="27"/>
      <c r="H69" s="27">
        <v>40000</v>
      </c>
      <c r="I69" s="31">
        <f t="shared" si="0"/>
        <v>66000</v>
      </c>
      <c r="J69" s="27"/>
      <c r="K69" s="27">
        <v>200000</v>
      </c>
      <c r="L69" s="27"/>
      <c r="M69" s="27"/>
      <c r="N69" s="27"/>
      <c r="O69" s="27"/>
      <c r="P69" s="27">
        <v>0</v>
      </c>
      <c r="Q69" s="27">
        <v>0</v>
      </c>
      <c r="R69" s="31">
        <f t="shared" si="1"/>
        <v>200000</v>
      </c>
      <c r="S69" s="27">
        <v>170000</v>
      </c>
      <c r="T69" s="27">
        <v>170000</v>
      </c>
      <c r="U69" s="31">
        <f t="shared" si="2"/>
        <v>540000</v>
      </c>
      <c r="V69" s="9" t="s">
        <v>192</v>
      </c>
      <c r="W69" s="9" t="s">
        <v>193</v>
      </c>
      <c r="X69" s="9" t="s">
        <v>175</v>
      </c>
      <c r="Y69" s="14">
        <v>2014</v>
      </c>
      <c r="Z69" s="44" t="s">
        <v>50</v>
      </c>
      <c r="AZ69" s="2"/>
      <c r="BA69" s="2"/>
      <c r="BB69" s="2"/>
    </row>
    <row r="70" spans="1:54" ht="36">
      <c r="A70" s="4" t="s">
        <v>49</v>
      </c>
      <c r="B70" s="8" t="s">
        <v>194</v>
      </c>
      <c r="C70" s="7" t="s">
        <v>195</v>
      </c>
      <c r="D70" s="27">
        <v>4000000</v>
      </c>
      <c r="E70" s="38">
        <f t="shared" si="3"/>
        <v>520000</v>
      </c>
      <c r="F70" s="27"/>
      <c r="G70" s="27"/>
      <c r="H70" s="27">
        <v>20000</v>
      </c>
      <c r="I70" s="31">
        <f t="shared" si="0"/>
        <v>20000</v>
      </c>
      <c r="J70" s="27"/>
      <c r="K70" s="27">
        <v>0</v>
      </c>
      <c r="L70" s="27"/>
      <c r="M70" s="27"/>
      <c r="N70" s="27"/>
      <c r="O70" s="27"/>
      <c r="P70" s="27"/>
      <c r="Q70" s="27">
        <v>0</v>
      </c>
      <c r="R70" s="31">
        <f t="shared" si="1"/>
        <v>0</v>
      </c>
      <c r="S70" s="27"/>
      <c r="T70" s="27">
        <v>500000</v>
      </c>
      <c r="U70" s="31">
        <f t="shared" si="2"/>
        <v>500000</v>
      </c>
      <c r="V70" s="9" t="s">
        <v>207</v>
      </c>
      <c r="W70" s="9" t="s">
        <v>208</v>
      </c>
      <c r="X70" s="9" t="s">
        <v>175</v>
      </c>
      <c r="Y70" s="14">
        <v>2016</v>
      </c>
      <c r="Z70" s="44" t="s">
        <v>50</v>
      </c>
      <c r="AZ70" s="2"/>
      <c r="BA70" s="2"/>
      <c r="BB70" s="2"/>
    </row>
    <row r="71" spans="1:54" ht="51">
      <c r="A71" s="4" t="s">
        <v>49</v>
      </c>
      <c r="B71" s="8" t="s">
        <v>196</v>
      </c>
      <c r="C71" s="7" t="s">
        <v>197</v>
      </c>
      <c r="D71" s="27">
        <v>550000</v>
      </c>
      <c r="E71" s="38">
        <f t="shared" si="3"/>
        <v>550000</v>
      </c>
      <c r="F71" s="27">
        <v>350000</v>
      </c>
      <c r="G71" s="27"/>
      <c r="H71" s="27"/>
      <c r="I71" s="31">
        <f t="shared" si="0"/>
        <v>350000</v>
      </c>
      <c r="J71" s="27"/>
      <c r="K71" s="27">
        <v>200000</v>
      </c>
      <c r="L71" s="27"/>
      <c r="M71" s="27"/>
      <c r="N71" s="27"/>
      <c r="O71" s="27"/>
      <c r="P71" s="27"/>
      <c r="Q71" s="27">
        <v>0</v>
      </c>
      <c r="R71" s="31">
        <f aca="true" t="shared" si="6" ref="R71:R135">SUM(J71:Q71)</f>
        <v>200000</v>
      </c>
      <c r="S71" s="27"/>
      <c r="T71" s="27"/>
      <c r="U71" s="31">
        <f t="shared" si="2"/>
        <v>200000</v>
      </c>
      <c r="V71" s="9" t="s">
        <v>209</v>
      </c>
      <c r="W71" s="9" t="s">
        <v>208</v>
      </c>
      <c r="X71" s="9" t="s">
        <v>175</v>
      </c>
      <c r="Y71" s="14">
        <v>2014</v>
      </c>
      <c r="Z71" s="44" t="s">
        <v>50</v>
      </c>
      <c r="AZ71" s="2"/>
      <c r="BA71" s="2"/>
      <c r="BB71" s="2"/>
    </row>
    <row r="72" spans="1:54" ht="38.25">
      <c r="A72" s="4" t="s">
        <v>49</v>
      </c>
      <c r="B72" s="8" t="s">
        <v>198</v>
      </c>
      <c r="C72" s="7" t="s">
        <v>199</v>
      </c>
      <c r="D72" s="27">
        <v>500000</v>
      </c>
      <c r="E72" s="38">
        <f t="shared" si="3"/>
        <v>230000</v>
      </c>
      <c r="F72" s="27">
        <v>150000</v>
      </c>
      <c r="G72" s="27">
        <v>40000</v>
      </c>
      <c r="H72" s="27">
        <v>40000</v>
      </c>
      <c r="I72" s="31">
        <f t="shared" si="0"/>
        <v>230000</v>
      </c>
      <c r="J72" s="27"/>
      <c r="K72" s="27"/>
      <c r="L72" s="27"/>
      <c r="M72" s="27"/>
      <c r="N72" s="27"/>
      <c r="O72" s="27"/>
      <c r="P72" s="27"/>
      <c r="Q72" s="27">
        <v>0</v>
      </c>
      <c r="R72" s="31">
        <f t="shared" si="6"/>
        <v>0</v>
      </c>
      <c r="S72" s="27"/>
      <c r="T72" s="27"/>
      <c r="U72" s="31">
        <f t="shared" si="2"/>
        <v>0</v>
      </c>
      <c r="V72" s="9" t="s">
        <v>210</v>
      </c>
      <c r="W72" s="9" t="s">
        <v>193</v>
      </c>
      <c r="X72" s="9" t="s">
        <v>175</v>
      </c>
      <c r="Y72" s="74">
        <v>2015</v>
      </c>
      <c r="Z72" s="44" t="s">
        <v>50</v>
      </c>
      <c r="AZ72" s="2"/>
      <c r="BA72" s="2"/>
      <c r="BB72" s="2"/>
    </row>
    <row r="73" spans="1:54" ht="38.25">
      <c r="A73" s="4" t="s">
        <v>49</v>
      </c>
      <c r="B73" s="8" t="s">
        <v>200</v>
      </c>
      <c r="C73" s="7" t="s">
        <v>201</v>
      </c>
      <c r="D73" s="27">
        <v>1600000</v>
      </c>
      <c r="E73" s="38">
        <f t="shared" si="3"/>
        <v>320000</v>
      </c>
      <c r="F73" s="27"/>
      <c r="G73" s="27">
        <v>20000</v>
      </c>
      <c r="H73" s="27">
        <v>100000</v>
      </c>
      <c r="I73" s="31">
        <f t="shared" si="0"/>
        <v>120000</v>
      </c>
      <c r="J73" s="27"/>
      <c r="K73" s="27">
        <v>0</v>
      </c>
      <c r="L73" s="27"/>
      <c r="M73" s="27"/>
      <c r="N73" s="27"/>
      <c r="O73" s="27"/>
      <c r="P73" s="27"/>
      <c r="Q73" s="27">
        <v>0</v>
      </c>
      <c r="R73" s="31">
        <f t="shared" si="6"/>
        <v>0</v>
      </c>
      <c r="S73" s="27">
        <v>50000</v>
      </c>
      <c r="T73" s="27">
        <v>150000</v>
      </c>
      <c r="U73" s="31">
        <f t="shared" si="2"/>
        <v>200000</v>
      </c>
      <c r="V73" s="9" t="s">
        <v>211</v>
      </c>
      <c r="W73" s="9" t="s">
        <v>188</v>
      </c>
      <c r="X73" s="9" t="s">
        <v>175</v>
      </c>
      <c r="Y73" s="14">
        <v>2015</v>
      </c>
      <c r="Z73" s="44" t="s">
        <v>50</v>
      </c>
      <c r="AZ73" s="2"/>
      <c r="BA73" s="2"/>
      <c r="BB73" s="2"/>
    </row>
    <row r="74" spans="1:54" ht="51">
      <c r="A74" s="4" t="s">
        <v>49</v>
      </c>
      <c r="B74" s="8" t="s">
        <v>202</v>
      </c>
      <c r="C74" s="7" t="s">
        <v>203</v>
      </c>
      <c r="D74" s="27">
        <v>110000</v>
      </c>
      <c r="E74" s="38">
        <f t="shared" si="3"/>
        <v>20000</v>
      </c>
      <c r="F74" s="27"/>
      <c r="G74" s="27"/>
      <c r="H74" s="27">
        <v>20000</v>
      </c>
      <c r="I74" s="31">
        <f t="shared" si="0"/>
        <v>20000</v>
      </c>
      <c r="J74" s="27"/>
      <c r="K74" s="27"/>
      <c r="L74" s="27"/>
      <c r="M74" s="27"/>
      <c r="N74" s="27"/>
      <c r="O74" s="27"/>
      <c r="P74" s="27"/>
      <c r="Q74" s="27">
        <v>0</v>
      </c>
      <c r="R74" s="31">
        <f t="shared" si="6"/>
        <v>0</v>
      </c>
      <c r="S74" s="27"/>
      <c r="T74" s="27"/>
      <c r="U74" s="31">
        <f t="shared" si="2"/>
        <v>0</v>
      </c>
      <c r="V74" s="9" t="s">
        <v>212</v>
      </c>
      <c r="W74" s="9" t="s">
        <v>188</v>
      </c>
      <c r="X74" s="9" t="s">
        <v>175</v>
      </c>
      <c r="Y74" s="14">
        <v>2016</v>
      </c>
      <c r="Z74" s="44" t="s">
        <v>50</v>
      </c>
      <c r="AZ74" s="2"/>
      <c r="BA74" s="2"/>
      <c r="BB74" s="2"/>
    </row>
    <row r="75" spans="1:54" ht="45">
      <c r="A75" s="4" t="s">
        <v>49</v>
      </c>
      <c r="B75" s="8" t="s">
        <v>204</v>
      </c>
      <c r="C75" s="7" t="s">
        <v>205</v>
      </c>
      <c r="D75" s="27">
        <v>435400</v>
      </c>
      <c r="E75" s="38">
        <f t="shared" si="3"/>
        <v>345400</v>
      </c>
      <c r="F75" s="27"/>
      <c r="G75" s="27">
        <v>195400</v>
      </c>
      <c r="H75" s="27">
        <v>150000</v>
      </c>
      <c r="I75" s="31">
        <f t="shared" si="0"/>
        <v>345400</v>
      </c>
      <c r="J75" s="27"/>
      <c r="K75" s="27"/>
      <c r="L75" s="27"/>
      <c r="M75" s="27"/>
      <c r="N75" s="27"/>
      <c r="O75" s="27"/>
      <c r="P75" s="27"/>
      <c r="Q75" s="27">
        <v>0</v>
      </c>
      <c r="R75" s="31">
        <f t="shared" si="6"/>
        <v>0</v>
      </c>
      <c r="S75" s="27"/>
      <c r="T75" s="27"/>
      <c r="U75" s="31">
        <f t="shared" si="2"/>
        <v>0</v>
      </c>
      <c r="V75" s="9" t="s">
        <v>213</v>
      </c>
      <c r="W75" s="9" t="s">
        <v>193</v>
      </c>
      <c r="X75" s="9" t="s">
        <v>175</v>
      </c>
      <c r="Y75" s="14">
        <v>2015</v>
      </c>
      <c r="Z75" s="44" t="s">
        <v>50</v>
      </c>
      <c r="AZ75" s="2"/>
      <c r="BA75" s="2"/>
      <c r="BB75" s="2"/>
    </row>
    <row r="76" spans="1:54" ht="51">
      <c r="A76" s="4" t="s">
        <v>49</v>
      </c>
      <c r="B76" s="8" t="s">
        <v>206</v>
      </c>
      <c r="C76" s="7" t="s">
        <v>408</v>
      </c>
      <c r="D76" s="27">
        <v>300000</v>
      </c>
      <c r="E76" s="38">
        <f t="shared" si="3"/>
        <v>300000</v>
      </c>
      <c r="F76" s="27"/>
      <c r="G76" s="27">
        <v>30000</v>
      </c>
      <c r="H76" s="27">
        <v>30000</v>
      </c>
      <c r="I76" s="31">
        <f t="shared" si="0"/>
        <v>60000</v>
      </c>
      <c r="J76" s="27"/>
      <c r="K76" s="27">
        <v>0</v>
      </c>
      <c r="L76" s="27"/>
      <c r="M76" s="27"/>
      <c r="N76" s="27"/>
      <c r="O76" s="27"/>
      <c r="P76" s="27">
        <v>0</v>
      </c>
      <c r="Q76" s="27">
        <v>0</v>
      </c>
      <c r="R76" s="31">
        <f t="shared" si="6"/>
        <v>0</v>
      </c>
      <c r="S76" s="27">
        <v>100000</v>
      </c>
      <c r="T76" s="27">
        <v>140000</v>
      </c>
      <c r="U76" s="31">
        <f t="shared" si="2"/>
        <v>240000</v>
      </c>
      <c r="V76" s="9" t="s">
        <v>214</v>
      </c>
      <c r="W76" s="9" t="s">
        <v>188</v>
      </c>
      <c r="X76" s="9" t="s">
        <v>175</v>
      </c>
      <c r="Y76" s="14">
        <v>2015</v>
      </c>
      <c r="Z76" s="44" t="s">
        <v>50</v>
      </c>
      <c r="AZ76" s="2"/>
      <c r="BA76" s="2"/>
      <c r="BB76" s="2"/>
    </row>
    <row r="77" spans="1:54" ht="38.25">
      <c r="A77" s="4" t="s">
        <v>49</v>
      </c>
      <c r="B77" s="8" t="s">
        <v>215</v>
      </c>
      <c r="C77" s="7" t="s">
        <v>216</v>
      </c>
      <c r="D77" s="27">
        <v>90000</v>
      </c>
      <c r="E77" s="38">
        <f t="shared" si="3"/>
        <v>90000</v>
      </c>
      <c r="F77" s="27">
        <v>0</v>
      </c>
      <c r="G77" s="27">
        <v>30000</v>
      </c>
      <c r="H77" s="27">
        <v>30000</v>
      </c>
      <c r="I77" s="31">
        <f t="shared" si="0"/>
        <v>60000</v>
      </c>
      <c r="J77" s="27"/>
      <c r="K77" s="27">
        <v>0</v>
      </c>
      <c r="L77" s="27"/>
      <c r="M77" s="27"/>
      <c r="N77" s="27"/>
      <c r="O77" s="27"/>
      <c r="P77" s="27">
        <v>0</v>
      </c>
      <c r="Q77" s="27">
        <v>0</v>
      </c>
      <c r="R77" s="31">
        <f t="shared" si="6"/>
        <v>0</v>
      </c>
      <c r="S77" s="27">
        <v>15000</v>
      </c>
      <c r="T77" s="27">
        <v>15000</v>
      </c>
      <c r="U77" s="31">
        <f t="shared" si="2"/>
        <v>30000</v>
      </c>
      <c r="V77" s="9" t="s">
        <v>226</v>
      </c>
      <c r="W77" s="9" t="s">
        <v>227</v>
      </c>
      <c r="X77" s="9" t="s">
        <v>175</v>
      </c>
      <c r="Y77" s="74">
        <v>2014</v>
      </c>
      <c r="Z77" s="44" t="s">
        <v>50</v>
      </c>
      <c r="AZ77" s="2"/>
      <c r="BA77" s="2"/>
      <c r="BB77" s="2"/>
    </row>
    <row r="78" spans="1:54" ht="38.25">
      <c r="A78" s="4" t="s">
        <v>49</v>
      </c>
      <c r="B78" s="8" t="s">
        <v>217</v>
      </c>
      <c r="C78" s="7" t="s">
        <v>218</v>
      </c>
      <c r="D78" s="27">
        <v>40000</v>
      </c>
      <c r="E78" s="38">
        <f t="shared" si="3"/>
        <v>40000</v>
      </c>
      <c r="F78" s="27"/>
      <c r="G78" s="27">
        <v>10000</v>
      </c>
      <c r="H78" s="27">
        <v>10000</v>
      </c>
      <c r="I78" s="31">
        <f t="shared" si="0"/>
        <v>20000</v>
      </c>
      <c r="J78" s="27"/>
      <c r="K78" s="27"/>
      <c r="L78" s="27"/>
      <c r="M78" s="27"/>
      <c r="N78" s="27"/>
      <c r="O78" s="27"/>
      <c r="P78" s="27">
        <v>0</v>
      </c>
      <c r="Q78" s="27">
        <v>0</v>
      </c>
      <c r="R78" s="31">
        <f t="shared" si="6"/>
        <v>0</v>
      </c>
      <c r="S78" s="27">
        <v>20000</v>
      </c>
      <c r="T78" s="27"/>
      <c r="U78" s="31">
        <f t="shared" si="2"/>
        <v>20000</v>
      </c>
      <c r="V78" s="9" t="s">
        <v>228</v>
      </c>
      <c r="W78" s="9" t="s">
        <v>227</v>
      </c>
      <c r="X78" s="9" t="s">
        <v>175</v>
      </c>
      <c r="Y78" s="14">
        <v>2015</v>
      </c>
      <c r="Z78" s="44" t="s">
        <v>50</v>
      </c>
      <c r="AZ78" s="2"/>
      <c r="BA78" s="2"/>
      <c r="BB78" s="2"/>
    </row>
    <row r="79" spans="1:54" ht="76.5">
      <c r="A79" s="4" t="s">
        <v>49</v>
      </c>
      <c r="B79" s="8" t="s">
        <v>219</v>
      </c>
      <c r="C79" s="7" t="s">
        <v>220</v>
      </c>
      <c r="D79" s="27">
        <v>410724</v>
      </c>
      <c r="E79" s="38">
        <f t="shared" si="3"/>
        <v>385483</v>
      </c>
      <c r="F79" s="27">
        <v>5300</v>
      </c>
      <c r="G79" s="27">
        <v>31067</v>
      </c>
      <c r="H79" s="27"/>
      <c r="I79" s="31">
        <f t="shared" si="0"/>
        <v>36367</v>
      </c>
      <c r="J79" s="27"/>
      <c r="K79" s="27"/>
      <c r="L79" s="27"/>
      <c r="M79" s="27"/>
      <c r="N79" s="27"/>
      <c r="O79" s="27">
        <v>349116</v>
      </c>
      <c r="P79" s="27"/>
      <c r="Q79" s="27">
        <v>0</v>
      </c>
      <c r="R79" s="31">
        <f t="shared" si="6"/>
        <v>349116</v>
      </c>
      <c r="S79" s="27"/>
      <c r="T79" s="27"/>
      <c r="U79" s="31">
        <f t="shared" si="2"/>
        <v>349116</v>
      </c>
      <c r="V79" s="9" t="s">
        <v>229</v>
      </c>
      <c r="W79" s="9" t="s">
        <v>174</v>
      </c>
      <c r="X79" s="69"/>
      <c r="Y79" s="14">
        <v>2014</v>
      </c>
      <c r="Z79" s="44" t="s">
        <v>50</v>
      </c>
      <c r="AZ79" s="2"/>
      <c r="BA79" s="2"/>
      <c r="BB79" s="2"/>
    </row>
    <row r="80" spans="1:54" ht="51">
      <c r="A80" s="4" t="s">
        <v>49</v>
      </c>
      <c r="B80" s="8" t="s">
        <v>221</v>
      </c>
      <c r="C80" s="7" t="s">
        <v>222</v>
      </c>
      <c r="D80" s="27">
        <v>8360000</v>
      </c>
      <c r="E80" s="38">
        <f t="shared" si="3"/>
        <v>6509118</v>
      </c>
      <c r="F80" s="27">
        <v>500000</v>
      </c>
      <c r="G80" s="27">
        <v>2000000</v>
      </c>
      <c r="H80" s="27">
        <v>2009118</v>
      </c>
      <c r="I80" s="31">
        <f t="shared" si="0"/>
        <v>4509118</v>
      </c>
      <c r="J80" s="27"/>
      <c r="K80" s="27">
        <v>2000000</v>
      </c>
      <c r="L80" s="27"/>
      <c r="M80" s="27"/>
      <c r="N80" s="27"/>
      <c r="O80" s="27"/>
      <c r="P80" s="27"/>
      <c r="Q80" s="27">
        <v>0</v>
      </c>
      <c r="R80" s="31">
        <f t="shared" si="6"/>
        <v>2000000</v>
      </c>
      <c r="S80" s="27"/>
      <c r="T80" s="27"/>
      <c r="U80" s="31">
        <f t="shared" si="2"/>
        <v>2000000</v>
      </c>
      <c r="V80" s="9" t="s">
        <v>230</v>
      </c>
      <c r="W80" s="9" t="s">
        <v>366</v>
      </c>
      <c r="X80" s="9" t="s">
        <v>367</v>
      </c>
      <c r="Y80" s="14">
        <v>2014</v>
      </c>
      <c r="Z80" s="44" t="s">
        <v>50</v>
      </c>
      <c r="AZ80" s="2"/>
      <c r="BA80" s="2"/>
      <c r="BB80" s="2"/>
    </row>
    <row r="81" spans="1:54" ht="38.25">
      <c r="A81" s="4" t="s">
        <v>49</v>
      </c>
      <c r="B81" s="8" t="s">
        <v>223</v>
      </c>
      <c r="C81" s="7" t="s">
        <v>224</v>
      </c>
      <c r="D81" s="27">
        <v>100000</v>
      </c>
      <c r="E81" s="38">
        <f t="shared" si="3"/>
        <v>100000</v>
      </c>
      <c r="F81" s="27"/>
      <c r="G81" s="27">
        <v>20000</v>
      </c>
      <c r="H81" s="27">
        <v>20000</v>
      </c>
      <c r="I81" s="31">
        <f t="shared" si="0"/>
        <v>40000</v>
      </c>
      <c r="J81" s="27"/>
      <c r="K81" s="27">
        <v>0</v>
      </c>
      <c r="L81" s="27"/>
      <c r="M81" s="27"/>
      <c r="N81" s="27"/>
      <c r="O81" s="27"/>
      <c r="P81" s="27">
        <v>0</v>
      </c>
      <c r="Q81" s="27">
        <v>0</v>
      </c>
      <c r="R81" s="31">
        <f t="shared" si="6"/>
        <v>0</v>
      </c>
      <c r="S81" s="27">
        <v>40000</v>
      </c>
      <c r="T81" s="27">
        <v>20000</v>
      </c>
      <c r="U81" s="31">
        <f t="shared" si="2"/>
        <v>60000</v>
      </c>
      <c r="V81" s="9" t="s">
        <v>232</v>
      </c>
      <c r="W81" s="9" t="s">
        <v>233</v>
      </c>
      <c r="X81" s="9" t="s">
        <v>231</v>
      </c>
      <c r="Y81" s="14">
        <v>2015</v>
      </c>
      <c r="Z81" s="44" t="s">
        <v>50</v>
      </c>
      <c r="AZ81" s="2"/>
      <c r="BA81" s="2"/>
      <c r="BB81" s="2"/>
    </row>
    <row r="82" spans="1:54" ht="38.25">
      <c r="A82" s="4" t="s">
        <v>49</v>
      </c>
      <c r="B82" s="8" t="s">
        <v>225</v>
      </c>
      <c r="C82" s="7" t="s">
        <v>409</v>
      </c>
      <c r="D82" s="27">
        <v>720000</v>
      </c>
      <c r="E82" s="38">
        <f t="shared" si="3"/>
        <v>720000</v>
      </c>
      <c r="F82" s="27">
        <v>0</v>
      </c>
      <c r="G82" s="27">
        <v>100000</v>
      </c>
      <c r="H82" s="27">
        <v>100000</v>
      </c>
      <c r="I82" s="31">
        <f t="shared" si="0"/>
        <v>200000</v>
      </c>
      <c r="J82" s="27"/>
      <c r="K82" s="27">
        <v>408486</v>
      </c>
      <c r="L82" s="27"/>
      <c r="M82" s="27"/>
      <c r="N82" s="27"/>
      <c r="O82" s="27"/>
      <c r="P82" s="27"/>
      <c r="Q82" s="27">
        <v>111514</v>
      </c>
      <c r="R82" s="31">
        <f t="shared" si="6"/>
        <v>520000</v>
      </c>
      <c r="S82" s="27"/>
      <c r="T82" s="27"/>
      <c r="U82" s="31">
        <f t="shared" si="2"/>
        <v>520000</v>
      </c>
      <c r="V82" s="9" t="s">
        <v>234</v>
      </c>
      <c r="W82" s="9" t="s">
        <v>227</v>
      </c>
      <c r="X82" s="9" t="s">
        <v>231</v>
      </c>
      <c r="Y82" s="14">
        <v>2014</v>
      </c>
      <c r="Z82" s="44" t="s">
        <v>50</v>
      </c>
      <c r="AZ82" s="2"/>
      <c r="BA82" s="2"/>
      <c r="BB82" s="2"/>
    </row>
    <row r="83" spans="1:54" ht="89.25">
      <c r="A83" s="4" t="s">
        <v>49</v>
      </c>
      <c r="B83" s="8" t="s">
        <v>235</v>
      </c>
      <c r="C83" s="7" t="s">
        <v>236</v>
      </c>
      <c r="D83" s="27">
        <v>1000000</v>
      </c>
      <c r="E83" s="38">
        <f t="shared" si="3"/>
        <v>100000</v>
      </c>
      <c r="F83" s="27">
        <v>0</v>
      </c>
      <c r="G83" s="27">
        <v>50000</v>
      </c>
      <c r="H83" s="27">
        <v>50000</v>
      </c>
      <c r="I83" s="31">
        <f t="shared" si="0"/>
        <v>100000</v>
      </c>
      <c r="J83" s="27"/>
      <c r="K83" s="27"/>
      <c r="L83" s="27"/>
      <c r="M83" s="27"/>
      <c r="N83" s="27"/>
      <c r="O83" s="27"/>
      <c r="P83" s="27">
        <v>0</v>
      </c>
      <c r="Q83" s="27">
        <v>0</v>
      </c>
      <c r="R83" s="31">
        <v>0</v>
      </c>
      <c r="S83" s="27">
        <v>100000</v>
      </c>
      <c r="T83" s="27">
        <v>100000</v>
      </c>
      <c r="U83" s="31">
        <v>0</v>
      </c>
      <c r="V83" s="9" t="s">
        <v>243</v>
      </c>
      <c r="W83" s="9" t="s">
        <v>244</v>
      </c>
      <c r="X83" s="9" t="s">
        <v>245</v>
      </c>
      <c r="Y83" s="74">
        <v>2014</v>
      </c>
      <c r="Z83" s="44" t="s">
        <v>50</v>
      </c>
      <c r="AZ83" s="2"/>
      <c r="BA83" s="2"/>
      <c r="BB83" s="2"/>
    </row>
    <row r="84" spans="1:54" ht="76.5">
      <c r="A84" s="4" t="s">
        <v>49</v>
      </c>
      <c r="B84" s="8" t="s">
        <v>237</v>
      </c>
      <c r="C84" s="7" t="s">
        <v>238</v>
      </c>
      <c r="D84" s="27">
        <v>30000</v>
      </c>
      <c r="E84" s="38">
        <f t="shared" si="3"/>
        <v>30000</v>
      </c>
      <c r="F84" s="27">
        <v>0</v>
      </c>
      <c r="G84" s="27">
        <v>15000</v>
      </c>
      <c r="H84" s="27">
        <v>15000</v>
      </c>
      <c r="I84" s="31">
        <f t="shared" si="0"/>
        <v>30000</v>
      </c>
      <c r="J84" s="27"/>
      <c r="K84" s="27"/>
      <c r="L84" s="27"/>
      <c r="M84" s="27"/>
      <c r="N84" s="27"/>
      <c r="O84" s="27"/>
      <c r="P84" s="27"/>
      <c r="Q84" s="27">
        <v>0</v>
      </c>
      <c r="R84" s="31">
        <f t="shared" si="6"/>
        <v>0</v>
      </c>
      <c r="S84" s="27"/>
      <c r="T84" s="27"/>
      <c r="U84" s="31">
        <f t="shared" si="2"/>
        <v>0</v>
      </c>
      <c r="V84" s="9" t="s">
        <v>246</v>
      </c>
      <c r="W84" s="9" t="s">
        <v>247</v>
      </c>
      <c r="X84" s="9" t="s">
        <v>175</v>
      </c>
      <c r="Y84" s="74">
        <v>2014</v>
      </c>
      <c r="Z84" s="44" t="s">
        <v>50</v>
      </c>
      <c r="AZ84" s="2"/>
      <c r="BA84" s="2"/>
      <c r="BB84" s="2"/>
    </row>
    <row r="85" spans="1:54" ht="63.75">
      <c r="A85" s="4" t="s">
        <v>49</v>
      </c>
      <c r="B85" s="8" t="s">
        <v>239</v>
      </c>
      <c r="C85" s="7" t="s">
        <v>240</v>
      </c>
      <c r="D85" s="27">
        <v>35000</v>
      </c>
      <c r="E85" s="38">
        <f t="shared" si="3"/>
        <v>35000</v>
      </c>
      <c r="F85" s="27">
        <v>15000</v>
      </c>
      <c r="G85" s="27">
        <v>15000</v>
      </c>
      <c r="H85" s="27">
        <v>5000</v>
      </c>
      <c r="I85" s="31">
        <f t="shared" si="0"/>
        <v>35000</v>
      </c>
      <c r="J85" s="27"/>
      <c r="K85" s="27"/>
      <c r="L85" s="27"/>
      <c r="M85" s="27"/>
      <c r="N85" s="27"/>
      <c r="O85" s="27"/>
      <c r="P85" s="27"/>
      <c r="Q85" s="27">
        <v>0</v>
      </c>
      <c r="R85" s="31">
        <f t="shared" si="6"/>
        <v>0</v>
      </c>
      <c r="S85" s="27"/>
      <c r="T85" s="27"/>
      <c r="U85" s="31">
        <f t="shared" si="2"/>
        <v>0</v>
      </c>
      <c r="V85" s="9" t="s">
        <v>246</v>
      </c>
      <c r="W85" s="9" t="s">
        <v>247</v>
      </c>
      <c r="X85" s="9" t="s">
        <v>175</v>
      </c>
      <c r="Y85" s="14">
        <v>2014</v>
      </c>
      <c r="Z85" s="44" t="s">
        <v>50</v>
      </c>
      <c r="AZ85" s="2"/>
      <c r="BA85" s="2"/>
      <c r="BB85" s="2"/>
    </row>
    <row r="86" spans="1:54" ht="76.5">
      <c r="A86" s="4" t="s">
        <v>49</v>
      </c>
      <c r="B86" s="8" t="s">
        <v>241</v>
      </c>
      <c r="C86" s="7" t="s">
        <v>242</v>
      </c>
      <c r="D86" s="27">
        <v>70000</v>
      </c>
      <c r="E86" s="38">
        <f t="shared" si="3"/>
        <v>70000</v>
      </c>
      <c r="F86" s="27">
        <v>0</v>
      </c>
      <c r="G86" s="27">
        <v>40000</v>
      </c>
      <c r="H86" s="27">
        <v>30000</v>
      </c>
      <c r="I86" s="31">
        <f t="shared" si="0"/>
        <v>70000</v>
      </c>
      <c r="J86" s="27"/>
      <c r="K86" s="27"/>
      <c r="L86" s="27"/>
      <c r="M86" s="27"/>
      <c r="N86" s="27"/>
      <c r="O86" s="27"/>
      <c r="P86" s="27"/>
      <c r="Q86" s="27">
        <v>0</v>
      </c>
      <c r="R86" s="31">
        <f t="shared" si="6"/>
        <v>0</v>
      </c>
      <c r="S86" s="27"/>
      <c r="T86" s="27"/>
      <c r="U86" s="31">
        <f t="shared" si="2"/>
        <v>0</v>
      </c>
      <c r="V86" s="9" t="s">
        <v>246</v>
      </c>
      <c r="W86" s="9" t="s">
        <v>247</v>
      </c>
      <c r="X86" s="9" t="s">
        <v>175</v>
      </c>
      <c r="Y86" s="74">
        <v>2014</v>
      </c>
      <c r="Z86" s="44" t="s">
        <v>50</v>
      </c>
      <c r="AZ86" s="2"/>
      <c r="BA86" s="2"/>
      <c r="BB86" s="2"/>
    </row>
    <row r="87" spans="1:54" ht="63.75">
      <c r="A87" s="4" t="s">
        <v>49</v>
      </c>
      <c r="B87" s="8" t="s">
        <v>248</v>
      </c>
      <c r="C87" s="7" t="s">
        <v>410</v>
      </c>
      <c r="D87" s="27">
        <v>40000</v>
      </c>
      <c r="E87" s="38">
        <f t="shared" si="3"/>
        <v>30000</v>
      </c>
      <c r="F87" s="27">
        <v>0</v>
      </c>
      <c r="G87" s="27">
        <v>15000</v>
      </c>
      <c r="H87" s="27">
        <v>15000</v>
      </c>
      <c r="I87" s="31">
        <f t="shared" si="0"/>
        <v>30000</v>
      </c>
      <c r="J87" s="27"/>
      <c r="K87" s="27"/>
      <c r="L87" s="27"/>
      <c r="M87" s="27"/>
      <c r="N87" s="27"/>
      <c r="O87" s="27"/>
      <c r="P87" s="27"/>
      <c r="Q87" s="27">
        <v>0</v>
      </c>
      <c r="R87" s="31">
        <f t="shared" si="6"/>
        <v>0</v>
      </c>
      <c r="S87" s="27"/>
      <c r="T87" s="27"/>
      <c r="U87" s="31">
        <f t="shared" si="2"/>
        <v>0</v>
      </c>
      <c r="V87" s="9" t="s">
        <v>246</v>
      </c>
      <c r="W87" s="9" t="s">
        <v>247</v>
      </c>
      <c r="X87" s="9" t="s">
        <v>175</v>
      </c>
      <c r="Y87" s="74">
        <v>2014</v>
      </c>
      <c r="Z87" s="44" t="s">
        <v>50</v>
      </c>
      <c r="AZ87" s="2"/>
      <c r="BA87" s="2"/>
      <c r="BB87" s="2"/>
    </row>
    <row r="88" spans="1:54" ht="89.25">
      <c r="A88" s="4" t="s">
        <v>49</v>
      </c>
      <c r="B88" s="8" t="s">
        <v>411</v>
      </c>
      <c r="C88" s="7" t="s">
        <v>249</v>
      </c>
      <c r="D88" s="27">
        <v>25000</v>
      </c>
      <c r="E88" s="38">
        <f t="shared" si="3"/>
        <v>25000</v>
      </c>
      <c r="F88" s="27">
        <v>0</v>
      </c>
      <c r="G88" s="27">
        <v>15000</v>
      </c>
      <c r="H88" s="27">
        <v>10000</v>
      </c>
      <c r="I88" s="31">
        <f t="shared" si="0"/>
        <v>25000</v>
      </c>
      <c r="J88" s="27"/>
      <c r="K88" s="27"/>
      <c r="L88" s="27"/>
      <c r="M88" s="27"/>
      <c r="N88" s="27"/>
      <c r="O88" s="27"/>
      <c r="P88" s="27"/>
      <c r="Q88" s="27">
        <v>0</v>
      </c>
      <c r="R88" s="31">
        <f t="shared" si="6"/>
        <v>0</v>
      </c>
      <c r="S88" s="27"/>
      <c r="T88" s="27"/>
      <c r="U88" s="31">
        <f t="shared" si="2"/>
        <v>0</v>
      </c>
      <c r="V88" s="9" t="s">
        <v>246</v>
      </c>
      <c r="W88" s="9" t="s">
        <v>247</v>
      </c>
      <c r="X88" s="9" t="s">
        <v>175</v>
      </c>
      <c r="Y88" s="74">
        <v>2014</v>
      </c>
      <c r="Z88" s="44" t="s">
        <v>50</v>
      </c>
      <c r="AZ88" s="2"/>
      <c r="BA88" s="2"/>
      <c r="BB88" s="2"/>
    </row>
    <row r="89" spans="1:54" ht="51">
      <c r="A89" s="4" t="s">
        <v>51</v>
      </c>
      <c r="B89" s="76" t="s">
        <v>358</v>
      </c>
      <c r="C89" s="7" t="s">
        <v>441</v>
      </c>
      <c r="D89" s="27">
        <v>89665</v>
      </c>
      <c r="E89" s="38">
        <f>SUM(I89+U89)</f>
        <v>89665</v>
      </c>
      <c r="F89" s="27">
        <v>46544</v>
      </c>
      <c r="G89" s="27">
        <v>0</v>
      </c>
      <c r="H89" s="27">
        <v>0</v>
      </c>
      <c r="I89" s="31">
        <f>SUM(F89:H89)</f>
        <v>46544</v>
      </c>
      <c r="J89" s="27"/>
      <c r="K89" s="27"/>
      <c r="L89" s="27"/>
      <c r="M89" s="27"/>
      <c r="N89" s="27"/>
      <c r="O89" s="27"/>
      <c r="P89" s="27">
        <v>43121</v>
      </c>
      <c r="Q89" s="27"/>
      <c r="R89" s="31">
        <f>SUM(J89:Q89)</f>
        <v>43121</v>
      </c>
      <c r="S89" s="27"/>
      <c r="T89" s="27"/>
      <c r="U89" s="31">
        <f>SUM(R89:T89)</f>
        <v>43121</v>
      </c>
      <c r="V89" s="9" t="s">
        <v>394</v>
      </c>
      <c r="W89" s="69"/>
      <c r="X89" s="9" t="s">
        <v>175</v>
      </c>
      <c r="Y89" s="88" t="s">
        <v>395</v>
      </c>
      <c r="Z89" s="75"/>
      <c r="AZ89" s="2"/>
      <c r="BA89" s="2"/>
      <c r="BB89" s="2"/>
    </row>
    <row r="90" spans="1:54" ht="38.25">
      <c r="A90" s="4" t="s">
        <v>49</v>
      </c>
      <c r="B90" s="8" t="s">
        <v>250</v>
      </c>
      <c r="C90" s="7" t="s">
        <v>251</v>
      </c>
      <c r="D90" s="27">
        <v>360000</v>
      </c>
      <c r="E90" s="38">
        <f t="shared" si="3"/>
        <v>260000</v>
      </c>
      <c r="F90" s="27"/>
      <c r="G90" s="27">
        <v>40000</v>
      </c>
      <c r="H90" s="27">
        <v>40000</v>
      </c>
      <c r="I90" s="31">
        <f t="shared" si="0"/>
        <v>80000</v>
      </c>
      <c r="J90" s="27"/>
      <c r="K90" s="27"/>
      <c r="L90" s="27">
        <v>0</v>
      </c>
      <c r="M90" s="27"/>
      <c r="N90" s="27"/>
      <c r="O90" s="27"/>
      <c r="P90" s="27">
        <v>0</v>
      </c>
      <c r="Q90" s="27">
        <v>0</v>
      </c>
      <c r="R90" s="31">
        <f t="shared" si="6"/>
        <v>0</v>
      </c>
      <c r="S90" s="27">
        <v>80000</v>
      </c>
      <c r="T90" s="27">
        <v>100000</v>
      </c>
      <c r="U90" s="31">
        <f t="shared" si="2"/>
        <v>180000</v>
      </c>
      <c r="V90" s="9" t="s">
        <v>211</v>
      </c>
      <c r="W90" s="9" t="s">
        <v>174</v>
      </c>
      <c r="X90" s="9" t="s">
        <v>175</v>
      </c>
      <c r="Y90" s="56">
        <v>2015</v>
      </c>
      <c r="Z90" s="44" t="s">
        <v>50</v>
      </c>
      <c r="AZ90" s="2"/>
      <c r="BA90" s="2"/>
      <c r="BB90" s="2"/>
    </row>
    <row r="91" spans="1:54" ht="76.5">
      <c r="A91" s="4" t="s">
        <v>49</v>
      </c>
      <c r="B91" s="8" t="s">
        <v>412</v>
      </c>
      <c r="C91" s="7" t="s">
        <v>413</v>
      </c>
      <c r="D91" s="27">
        <v>854830</v>
      </c>
      <c r="E91" s="38">
        <f t="shared" si="3"/>
        <v>794830</v>
      </c>
      <c r="F91" s="27"/>
      <c r="G91" s="27">
        <v>328000</v>
      </c>
      <c r="H91" s="27">
        <v>391310</v>
      </c>
      <c r="I91" s="31">
        <f t="shared" si="0"/>
        <v>719310</v>
      </c>
      <c r="J91" s="27">
        <v>0</v>
      </c>
      <c r="K91" s="27"/>
      <c r="L91" s="27">
        <v>0</v>
      </c>
      <c r="M91" s="27"/>
      <c r="N91" s="27"/>
      <c r="O91" s="27"/>
      <c r="P91" s="27"/>
      <c r="Q91" s="27">
        <v>0</v>
      </c>
      <c r="R91" s="31">
        <f t="shared" si="6"/>
        <v>0</v>
      </c>
      <c r="S91" s="27">
        <v>30000</v>
      </c>
      <c r="T91" s="27">
        <v>45520</v>
      </c>
      <c r="U91" s="31">
        <f t="shared" si="2"/>
        <v>75520</v>
      </c>
      <c r="V91" s="9" t="s">
        <v>213</v>
      </c>
      <c r="W91" s="9" t="s">
        <v>253</v>
      </c>
      <c r="X91" s="9" t="s">
        <v>254</v>
      </c>
      <c r="Y91" s="74">
        <v>2014</v>
      </c>
      <c r="Z91" s="44" t="s">
        <v>50</v>
      </c>
      <c r="AZ91" s="2"/>
      <c r="BA91" s="2"/>
      <c r="BB91" s="2"/>
    </row>
    <row r="92" spans="1:54" ht="33.75">
      <c r="A92" s="4" t="s">
        <v>49</v>
      </c>
      <c r="B92" s="8" t="s">
        <v>252</v>
      </c>
      <c r="C92" s="7" t="s">
        <v>414</v>
      </c>
      <c r="D92" s="27">
        <v>10000</v>
      </c>
      <c r="E92" s="38">
        <f t="shared" si="3"/>
        <v>10000</v>
      </c>
      <c r="F92" s="27">
        <v>10000</v>
      </c>
      <c r="G92" s="27"/>
      <c r="H92" s="27"/>
      <c r="I92" s="31">
        <f t="shared" si="0"/>
        <v>10000</v>
      </c>
      <c r="J92" s="27"/>
      <c r="K92" s="27"/>
      <c r="L92" s="27"/>
      <c r="M92" s="27"/>
      <c r="N92" s="27"/>
      <c r="O92" s="27"/>
      <c r="P92" s="27"/>
      <c r="Q92" s="27">
        <v>0</v>
      </c>
      <c r="R92" s="31">
        <f t="shared" si="6"/>
        <v>0</v>
      </c>
      <c r="S92" s="27"/>
      <c r="T92" s="27"/>
      <c r="U92" s="31">
        <f t="shared" si="2"/>
        <v>0</v>
      </c>
      <c r="V92" s="9" t="s">
        <v>255</v>
      </c>
      <c r="W92" s="9" t="s">
        <v>256</v>
      </c>
      <c r="X92" s="9" t="s">
        <v>175</v>
      </c>
      <c r="Y92" s="56">
        <v>2014</v>
      </c>
      <c r="Z92" s="44" t="s">
        <v>50</v>
      </c>
      <c r="AZ92" s="2"/>
      <c r="BA92" s="2"/>
      <c r="BB92" s="2"/>
    </row>
    <row r="93" spans="1:54" ht="89.25">
      <c r="A93" s="4" t="s">
        <v>49</v>
      </c>
      <c r="B93" s="8" t="s">
        <v>257</v>
      </c>
      <c r="C93" s="7" t="s">
        <v>258</v>
      </c>
      <c r="D93" s="27">
        <v>60000</v>
      </c>
      <c r="E93" s="38">
        <f t="shared" si="3"/>
        <v>60000</v>
      </c>
      <c r="F93" s="27"/>
      <c r="G93" s="27">
        <v>10000</v>
      </c>
      <c r="H93" s="27">
        <v>20000</v>
      </c>
      <c r="I93" s="31">
        <f t="shared" si="0"/>
        <v>30000</v>
      </c>
      <c r="J93" s="27"/>
      <c r="K93" s="27"/>
      <c r="L93" s="27"/>
      <c r="M93" s="27"/>
      <c r="N93" s="27"/>
      <c r="O93" s="27"/>
      <c r="P93" s="27">
        <v>0</v>
      </c>
      <c r="Q93" s="27">
        <v>0</v>
      </c>
      <c r="R93" s="31">
        <f t="shared" si="6"/>
        <v>0</v>
      </c>
      <c r="S93" s="27">
        <v>30000</v>
      </c>
      <c r="T93" s="27"/>
      <c r="U93" s="31">
        <f t="shared" si="2"/>
        <v>30000</v>
      </c>
      <c r="V93" s="9" t="s">
        <v>264</v>
      </c>
      <c r="W93" s="9" t="s">
        <v>247</v>
      </c>
      <c r="X93" s="9" t="s">
        <v>175</v>
      </c>
      <c r="Y93" s="56">
        <v>2015</v>
      </c>
      <c r="Z93" s="44" t="s">
        <v>50</v>
      </c>
      <c r="AZ93" s="2"/>
      <c r="BA93" s="2"/>
      <c r="BB93" s="2"/>
    </row>
    <row r="94" spans="1:54" ht="51">
      <c r="A94" s="4" t="s">
        <v>51</v>
      </c>
      <c r="B94" s="8" t="s">
        <v>259</v>
      </c>
      <c r="C94" s="7" t="s">
        <v>415</v>
      </c>
      <c r="D94" s="27">
        <v>3031540</v>
      </c>
      <c r="E94" s="38">
        <f t="shared" si="3"/>
        <v>983179</v>
      </c>
      <c r="F94" s="27">
        <v>449840</v>
      </c>
      <c r="G94" s="27">
        <v>97790</v>
      </c>
      <c r="H94" s="27"/>
      <c r="I94" s="31">
        <f t="shared" si="0"/>
        <v>547630</v>
      </c>
      <c r="J94" s="27">
        <v>1525550</v>
      </c>
      <c r="K94" s="27"/>
      <c r="L94" s="27"/>
      <c r="M94" s="27"/>
      <c r="N94" s="27"/>
      <c r="O94" s="27">
        <v>958360</v>
      </c>
      <c r="P94" s="27"/>
      <c r="Q94" s="27">
        <v>0</v>
      </c>
      <c r="R94" s="92" t="s">
        <v>387</v>
      </c>
      <c r="S94" s="27"/>
      <c r="T94" s="27"/>
      <c r="U94" s="80">
        <v>435549</v>
      </c>
      <c r="V94" s="9" t="s">
        <v>265</v>
      </c>
      <c r="W94" s="9" t="s">
        <v>174</v>
      </c>
      <c r="X94" s="9" t="s">
        <v>266</v>
      </c>
      <c r="Y94" s="56">
        <v>2014</v>
      </c>
      <c r="Z94" s="44" t="s">
        <v>50</v>
      </c>
      <c r="AZ94" s="2"/>
      <c r="BA94" s="2"/>
      <c r="BB94" s="2"/>
    </row>
    <row r="95" spans="1:54" ht="63.75">
      <c r="A95" s="4" t="s">
        <v>51</v>
      </c>
      <c r="B95" s="8" t="s">
        <v>260</v>
      </c>
      <c r="C95" s="7" t="s">
        <v>261</v>
      </c>
      <c r="D95" s="27">
        <v>3600000</v>
      </c>
      <c r="E95" s="38">
        <f t="shared" si="3"/>
        <v>3099900</v>
      </c>
      <c r="F95" s="27"/>
      <c r="G95" s="27">
        <v>100000</v>
      </c>
      <c r="H95" s="27">
        <v>500000</v>
      </c>
      <c r="I95" s="31">
        <f t="shared" si="0"/>
        <v>600000</v>
      </c>
      <c r="J95" s="27">
        <v>1800000</v>
      </c>
      <c r="K95" s="27"/>
      <c r="L95" s="27"/>
      <c r="M95" s="27"/>
      <c r="N95" s="27"/>
      <c r="O95" s="27"/>
      <c r="P95" s="27">
        <v>1200000</v>
      </c>
      <c r="Q95" s="27">
        <v>0</v>
      </c>
      <c r="R95" s="92" t="s">
        <v>392</v>
      </c>
      <c r="S95" s="27"/>
      <c r="T95" s="27"/>
      <c r="U95" s="80">
        <v>2499900</v>
      </c>
      <c r="V95" s="9" t="s">
        <v>265</v>
      </c>
      <c r="W95" s="9">
        <v>511100</v>
      </c>
      <c r="X95" s="9" t="s">
        <v>266</v>
      </c>
      <c r="Y95" s="74">
        <v>2015</v>
      </c>
      <c r="Z95" s="44" t="s">
        <v>50</v>
      </c>
      <c r="AZ95" s="2"/>
      <c r="BA95" s="2"/>
      <c r="BB95" s="2"/>
    </row>
    <row r="96" spans="1:54" ht="76.5">
      <c r="A96" s="4" t="s">
        <v>51</v>
      </c>
      <c r="B96" s="8" t="s">
        <v>262</v>
      </c>
      <c r="C96" s="7" t="s">
        <v>261</v>
      </c>
      <c r="D96" s="27">
        <v>4185480</v>
      </c>
      <c r="E96" s="38">
        <f t="shared" si="3"/>
        <v>2026242</v>
      </c>
      <c r="F96" s="27">
        <v>352050</v>
      </c>
      <c r="G96" s="27">
        <v>234700</v>
      </c>
      <c r="H96" s="27"/>
      <c r="I96" s="31">
        <f t="shared" si="0"/>
        <v>586750</v>
      </c>
      <c r="J96" s="27">
        <v>2444790</v>
      </c>
      <c r="K96" s="27"/>
      <c r="L96" s="27"/>
      <c r="M96" s="27"/>
      <c r="N96" s="27"/>
      <c r="O96" s="27">
        <v>1153940</v>
      </c>
      <c r="P96" s="27"/>
      <c r="Q96" s="27">
        <v>0</v>
      </c>
      <c r="R96" s="92" t="s">
        <v>388</v>
      </c>
      <c r="S96" s="27"/>
      <c r="T96" s="27"/>
      <c r="U96" s="80">
        <v>1439492</v>
      </c>
      <c r="V96" s="9" t="s">
        <v>267</v>
      </c>
      <c r="W96" s="71" t="s">
        <v>359</v>
      </c>
      <c r="X96" s="9" t="s">
        <v>266</v>
      </c>
      <c r="Y96" s="56">
        <v>2014</v>
      </c>
      <c r="Z96" s="44" t="s">
        <v>50</v>
      </c>
      <c r="AZ96" s="2"/>
      <c r="BA96" s="2"/>
      <c r="BB96" s="2"/>
    </row>
    <row r="97" spans="1:54" ht="51">
      <c r="A97" s="4" t="s">
        <v>51</v>
      </c>
      <c r="B97" s="8" t="s">
        <v>263</v>
      </c>
      <c r="C97" s="7" t="s">
        <v>261</v>
      </c>
      <c r="D97" s="27">
        <v>5965280</v>
      </c>
      <c r="E97" s="38">
        <f t="shared" si="3"/>
        <v>2989186</v>
      </c>
      <c r="F97" s="27">
        <v>488960</v>
      </c>
      <c r="G97" s="27">
        <v>352580</v>
      </c>
      <c r="H97" s="27"/>
      <c r="I97" s="31">
        <f t="shared" si="0"/>
        <v>841540</v>
      </c>
      <c r="J97" s="27">
        <v>3148890</v>
      </c>
      <c r="K97" s="27"/>
      <c r="L97" s="27"/>
      <c r="M97" s="27"/>
      <c r="N97" s="27"/>
      <c r="O97" s="27">
        <v>1974850</v>
      </c>
      <c r="P97" s="27"/>
      <c r="Q97" s="27">
        <v>0</v>
      </c>
      <c r="R97" s="92" t="s">
        <v>389</v>
      </c>
      <c r="S97" s="27"/>
      <c r="T97" s="27"/>
      <c r="U97" s="80">
        <v>2147646</v>
      </c>
      <c r="V97" s="9" t="s">
        <v>265</v>
      </c>
      <c r="W97" s="71" t="s">
        <v>360</v>
      </c>
      <c r="X97" s="9" t="s">
        <v>266</v>
      </c>
      <c r="Y97" s="56">
        <v>2014</v>
      </c>
      <c r="Z97" s="44" t="s">
        <v>50</v>
      </c>
      <c r="AZ97" s="2"/>
      <c r="BA97" s="2"/>
      <c r="BB97" s="2"/>
    </row>
    <row r="98" spans="1:54" ht="76.5">
      <c r="A98" s="4" t="s">
        <v>51</v>
      </c>
      <c r="B98" s="8" t="s">
        <v>268</v>
      </c>
      <c r="C98" s="7" t="s">
        <v>269</v>
      </c>
      <c r="D98" s="27">
        <v>800000</v>
      </c>
      <c r="E98" s="38">
        <f t="shared" si="3"/>
        <v>1080000</v>
      </c>
      <c r="F98" s="27"/>
      <c r="G98" s="27">
        <v>160000</v>
      </c>
      <c r="H98" s="27"/>
      <c r="I98" s="31">
        <f t="shared" si="0"/>
        <v>160000</v>
      </c>
      <c r="J98" s="27"/>
      <c r="K98" s="27"/>
      <c r="L98" s="27"/>
      <c r="M98" s="27"/>
      <c r="N98" s="27"/>
      <c r="O98" s="60">
        <v>400000</v>
      </c>
      <c r="P98" s="60">
        <v>240000</v>
      </c>
      <c r="Q98" s="60">
        <v>0</v>
      </c>
      <c r="R98" s="31">
        <f t="shared" si="6"/>
        <v>640000</v>
      </c>
      <c r="S98" s="27">
        <v>40000</v>
      </c>
      <c r="T98" s="27">
        <v>240000</v>
      </c>
      <c r="U98" s="31">
        <f t="shared" si="2"/>
        <v>920000</v>
      </c>
      <c r="V98" s="9" t="s">
        <v>265</v>
      </c>
      <c r="W98" s="68" t="s">
        <v>372</v>
      </c>
      <c r="X98" s="9" t="s">
        <v>266</v>
      </c>
      <c r="Y98" s="74">
        <v>2015</v>
      </c>
      <c r="Z98" s="44" t="s">
        <v>50</v>
      </c>
      <c r="AZ98" s="2"/>
      <c r="BA98" s="2"/>
      <c r="BB98" s="2"/>
    </row>
    <row r="99" spans="1:54" ht="127.5">
      <c r="A99" s="4" t="s">
        <v>51</v>
      </c>
      <c r="B99" s="8" t="s">
        <v>270</v>
      </c>
      <c r="C99" s="7" t="s">
        <v>271</v>
      </c>
      <c r="D99" s="86">
        <v>15000000</v>
      </c>
      <c r="E99" s="87">
        <f t="shared" si="3"/>
        <v>4500000</v>
      </c>
      <c r="F99" s="27"/>
      <c r="G99" s="27"/>
      <c r="H99" s="27"/>
      <c r="I99" s="31">
        <f t="shared" si="0"/>
        <v>0</v>
      </c>
      <c r="J99" s="86">
        <v>750000</v>
      </c>
      <c r="K99" s="86"/>
      <c r="L99" s="86"/>
      <c r="M99" s="86">
        <v>750000</v>
      </c>
      <c r="N99" s="27"/>
      <c r="O99" s="27"/>
      <c r="P99" s="27"/>
      <c r="Q99" s="27">
        <v>0</v>
      </c>
      <c r="R99" s="31">
        <f t="shared" si="6"/>
        <v>1500000</v>
      </c>
      <c r="S99" s="27">
        <v>1500000</v>
      </c>
      <c r="T99" s="27">
        <v>1500000</v>
      </c>
      <c r="U99" s="31">
        <f t="shared" si="2"/>
        <v>4500000</v>
      </c>
      <c r="V99" s="9" t="s">
        <v>274</v>
      </c>
      <c r="W99" s="65"/>
      <c r="X99" s="9" t="s">
        <v>266</v>
      </c>
      <c r="Y99" s="93">
        <v>2014</v>
      </c>
      <c r="Z99" s="44" t="s">
        <v>50</v>
      </c>
      <c r="AZ99" s="2"/>
      <c r="BA99" s="2"/>
      <c r="BB99" s="2"/>
    </row>
    <row r="100" spans="1:54" ht="89.25">
      <c r="A100" s="4" t="s">
        <v>51</v>
      </c>
      <c r="B100" s="8" t="s">
        <v>272</v>
      </c>
      <c r="C100" s="7" t="s">
        <v>271</v>
      </c>
      <c r="D100" s="86">
        <v>8000000</v>
      </c>
      <c r="E100" s="87">
        <f t="shared" si="3"/>
        <v>2400000</v>
      </c>
      <c r="F100" s="27"/>
      <c r="G100" s="27"/>
      <c r="H100" s="27"/>
      <c r="I100" s="31">
        <f t="shared" si="0"/>
        <v>0</v>
      </c>
      <c r="J100" s="86">
        <v>400000</v>
      </c>
      <c r="K100" s="86"/>
      <c r="L100" s="86"/>
      <c r="M100" s="86">
        <v>400000</v>
      </c>
      <c r="N100" s="27"/>
      <c r="O100" s="27"/>
      <c r="P100" s="27"/>
      <c r="Q100" s="27">
        <v>0</v>
      </c>
      <c r="R100" s="31">
        <f t="shared" si="6"/>
        <v>800000</v>
      </c>
      <c r="S100" s="27">
        <v>800000</v>
      </c>
      <c r="T100" s="27">
        <v>800000</v>
      </c>
      <c r="U100" s="31">
        <f t="shared" si="2"/>
        <v>2400000</v>
      </c>
      <c r="V100" s="9" t="s">
        <v>274</v>
      </c>
      <c r="W100" s="65"/>
      <c r="X100" s="9" t="s">
        <v>266</v>
      </c>
      <c r="Y100" s="93">
        <v>2014</v>
      </c>
      <c r="Z100" s="44" t="s">
        <v>50</v>
      </c>
      <c r="AZ100" s="2"/>
      <c r="BA100" s="2"/>
      <c r="BB100" s="2"/>
    </row>
    <row r="101" spans="1:54" ht="51">
      <c r="A101" s="4" t="s">
        <v>51</v>
      </c>
      <c r="B101" s="8" t="s">
        <v>273</v>
      </c>
      <c r="C101" s="7" t="s">
        <v>271</v>
      </c>
      <c r="D101" s="86">
        <v>10000000</v>
      </c>
      <c r="E101" s="87">
        <f t="shared" si="3"/>
        <v>3000000</v>
      </c>
      <c r="F101" s="27"/>
      <c r="G101" s="27"/>
      <c r="H101" s="27"/>
      <c r="I101" s="31">
        <f t="shared" si="0"/>
        <v>0</v>
      </c>
      <c r="J101" s="86">
        <v>500000</v>
      </c>
      <c r="K101" s="86"/>
      <c r="L101" s="86"/>
      <c r="M101" s="86">
        <v>500000</v>
      </c>
      <c r="N101" s="27"/>
      <c r="O101" s="27"/>
      <c r="P101" s="27"/>
      <c r="Q101" s="27">
        <v>0</v>
      </c>
      <c r="R101" s="31">
        <f t="shared" si="6"/>
        <v>1000000</v>
      </c>
      <c r="S101" s="27">
        <v>1000000</v>
      </c>
      <c r="T101" s="27">
        <v>1000000</v>
      </c>
      <c r="U101" s="31">
        <f t="shared" si="2"/>
        <v>3000000</v>
      </c>
      <c r="V101" s="9" t="s">
        <v>274</v>
      </c>
      <c r="W101" s="9"/>
      <c r="X101" s="9" t="s">
        <v>266</v>
      </c>
      <c r="Y101" s="93">
        <v>2014</v>
      </c>
      <c r="Z101" s="44" t="s">
        <v>50</v>
      </c>
      <c r="AZ101" s="2"/>
      <c r="BA101" s="2"/>
      <c r="BB101" s="2"/>
    </row>
    <row r="102" spans="1:54" ht="102">
      <c r="A102" s="4" t="s">
        <v>51</v>
      </c>
      <c r="B102" s="8" t="s">
        <v>275</v>
      </c>
      <c r="C102" s="7" t="s">
        <v>416</v>
      </c>
      <c r="D102" s="86">
        <v>5000000</v>
      </c>
      <c r="E102" s="87">
        <f t="shared" si="3"/>
        <v>1500000</v>
      </c>
      <c r="F102" s="27"/>
      <c r="G102" s="27"/>
      <c r="H102" s="27"/>
      <c r="I102" s="31">
        <f t="shared" si="0"/>
        <v>0</v>
      </c>
      <c r="J102" s="86">
        <v>250000</v>
      </c>
      <c r="K102" s="86"/>
      <c r="L102" s="86"/>
      <c r="M102" s="86">
        <v>250000</v>
      </c>
      <c r="N102" s="27"/>
      <c r="O102" s="27"/>
      <c r="P102" s="27"/>
      <c r="Q102" s="27">
        <v>0</v>
      </c>
      <c r="R102" s="31">
        <f t="shared" si="6"/>
        <v>500000</v>
      </c>
      <c r="S102" s="27">
        <v>500000</v>
      </c>
      <c r="T102" s="27">
        <v>500000</v>
      </c>
      <c r="U102" s="31">
        <f t="shared" si="2"/>
        <v>1500000</v>
      </c>
      <c r="V102" s="9" t="s">
        <v>274</v>
      </c>
      <c r="W102" s="9"/>
      <c r="X102" s="9" t="s">
        <v>266</v>
      </c>
      <c r="Y102" s="93">
        <v>2014</v>
      </c>
      <c r="Z102" s="44" t="s">
        <v>50</v>
      </c>
      <c r="AZ102" s="2"/>
      <c r="BA102" s="2"/>
      <c r="BB102" s="2"/>
    </row>
    <row r="103" spans="1:54" ht="89.25">
      <c r="A103" s="4" t="s">
        <v>51</v>
      </c>
      <c r="B103" s="8" t="s">
        <v>276</v>
      </c>
      <c r="C103" s="7" t="s">
        <v>417</v>
      </c>
      <c r="D103" s="86">
        <v>4000000</v>
      </c>
      <c r="E103" s="87">
        <f t="shared" si="3"/>
        <v>1200000</v>
      </c>
      <c r="F103" s="27"/>
      <c r="G103" s="27"/>
      <c r="H103" s="27"/>
      <c r="I103" s="31">
        <f t="shared" si="0"/>
        <v>0</v>
      </c>
      <c r="J103" s="86">
        <v>200000</v>
      </c>
      <c r="K103" s="86"/>
      <c r="L103" s="86"/>
      <c r="M103" s="86">
        <v>200000</v>
      </c>
      <c r="N103" s="27"/>
      <c r="O103" s="27"/>
      <c r="P103" s="27"/>
      <c r="Q103" s="27">
        <v>0</v>
      </c>
      <c r="R103" s="31">
        <f t="shared" si="6"/>
        <v>400000</v>
      </c>
      <c r="S103" s="27">
        <v>400000</v>
      </c>
      <c r="T103" s="27">
        <v>400000</v>
      </c>
      <c r="U103" s="31">
        <f t="shared" si="2"/>
        <v>1200000</v>
      </c>
      <c r="V103" s="9" t="s">
        <v>274</v>
      </c>
      <c r="W103" s="9"/>
      <c r="X103" s="9" t="s">
        <v>266</v>
      </c>
      <c r="Y103" s="93">
        <v>2014</v>
      </c>
      <c r="Z103" s="44" t="s">
        <v>50</v>
      </c>
      <c r="AZ103" s="2"/>
      <c r="BA103" s="2"/>
      <c r="BB103" s="2"/>
    </row>
    <row r="104" spans="1:54" ht="38.25">
      <c r="A104" s="4" t="s">
        <v>51</v>
      </c>
      <c r="B104" s="8" t="s">
        <v>277</v>
      </c>
      <c r="C104" s="7" t="s">
        <v>418</v>
      </c>
      <c r="D104" s="72">
        <v>5200000</v>
      </c>
      <c r="E104" s="38">
        <f t="shared" si="3"/>
        <v>5200000</v>
      </c>
      <c r="F104" s="72">
        <v>1500000</v>
      </c>
      <c r="G104" s="27"/>
      <c r="H104" s="27"/>
      <c r="I104" s="80">
        <f t="shared" si="0"/>
        <v>1500000</v>
      </c>
      <c r="J104" s="27"/>
      <c r="K104" s="72">
        <v>3700000</v>
      </c>
      <c r="L104" s="27"/>
      <c r="M104" s="27"/>
      <c r="N104" s="27"/>
      <c r="O104" s="27"/>
      <c r="P104" s="27"/>
      <c r="Q104" s="27">
        <v>0</v>
      </c>
      <c r="R104" s="80">
        <v>1500000</v>
      </c>
      <c r="S104" s="27"/>
      <c r="T104" s="27"/>
      <c r="U104" s="80">
        <v>3700000</v>
      </c>
      <c r="V104" s="9" t="s">
        <v>230</v>
      </c>
      <c r="W104" s="67" t="s">
        <v>361</v>
      </c>
      <c r="X104" s="9" t="s">
        <v>266</v>
      </c>
      <c r="Y104" s="56">
        <v>2014</v>
      </c>
      <c r="Z104" s="44" t="s">
        <v>50</v>
      </c>
      <c r="AZ104" s="2"/>
      <c r="BA104" s="2"/>
      <c r="BB104" s="2"/>
    </row>
    <row r="105" spans="1:54" ht="51">
      <c r="A105" s="4" t="s">
        <v>51</v>
      </c>
      <c r="B105" s="73" t="s">
        <v>278</v>
      </c>
      <c r="C105" s="7" t="s">
        <v>279</v>
      </c>
      <c r="D105" s="27">
        <v>1032000</v>
      </c>
      <c r="E105" s="38">
        <f t="shared" si="3"/>
        <v>1032000</v>
      </c>
      <c r="F105" s="27">
        <v>100000</v>
      </c>
      <c r="G105" s="27"/>
      <c r="H105" s="27"/>
      <c r="I105" s="31">
        <f t="shared" si="0"/>
        <v>100000</v>
      </c>
      <c r="J105" s="27"/>
      <c r="K105" s="27"/>
      <c r="L105" s="27"/>
      <c r="M105" s="27">
        <v>932000</v>
      </c>
      <c r="N105" s="27"/>
      <c r="O105" s="27"/>
      <c r="P105" s="27"/>
      <c r="Q105" s="27">
        <v>0</v>
      </c>
      <c r="R105" s="31">
        <f t="shared" si="6"/>
        <v>932000</v>
      </c>
      <c r="S105" s="27"/>
      <c r="T105" s="27"/>
      <c r="U105" s="31">
        <f t="shared" si="2"/>
        <v>932000</v>
      </c>
      <c r="V105" s="9" t="s">
        <v>281</v>
      </c>
      <c r="W105" s="78">
        <v>511200</v>
      </c>
      <c r="X105" s="9" t="s">
        <v>266</v>
      </c>
      <c r="Y105" s="56">
        <v>2014</v>
      </c>
      <c r="Z105" s="44" t="s">
        <v>50</v>
      </c>
      <c r="AZ105" s="2"/>
      <c r="BA105" s="2"/>
      <c r="BB105" s="2"/>
    </row>
    <row r="106" spans="1:54" ht="51">
      <c r="A106" s="4" t="s">
        <v>51</v>
      </c>
      <c r="B106" s="8" t="s">
        <v>419</v>
      </c>
      <c r="C106" s="7" t="s">
        <v>280</v>
      </c>
      <c r="D106" s="27">
        <v>15000</v>
      </c>
      <c r="E106" s="38">
        <f t="shared" si="3"/>
        <v>15000</v>
      </c>
      <c r="F106" s="27">
        <v>2000</v>
      </c>
      <c r="G106" s="27">
        <v>3000</v>
      </c>
      <c r="H106" s="27"/>
      <c r="I106" s="31">
        <f t="shared" si="0"/>
        <v>5000</v>
      </c>
      <c r="J106" s="27"/>
      <c r="K106" s="27"/>
      <c r="L106" s="27"/>
      <c r="M106" s="27"/>
      <c r="N106" s="27"/>
      <c r="O106" s="27"/>
      <c r="P106" s="27">
        <v>10000</v>
      </c>
      <c r="Q106" s="27">
        <v>0</v>
      </c>
      <c r="R106" s="31">
        <f t="shared" si="6"/>
        <v>10000</v>
      </c>
      <c r="S106" s="27"/>
      <c r="T106" s="27"/>
      <c r="U106" s="31">
        <f t="shared" si="2"/>
        <v>10000</v>
      </c>
      <c r="V106" s="69"/>
      <c r="W106" s="69"/>
      <c r="X106" s="9" t="s">
        <v>175</v>
      </c>
      <c r="Y106" s="56">
        <v>2014</v>
      </c>
      <c r="Z106" s="44" t="s">
        <v>50</v>
      </c>
      <c r="AZ106" s="2"/>
      <c r="BA106" s="2"/>
      <c r="BB106" s="2"/>
    </row>
    <row r="107" spans="1:54" ht="76.5">
      <c r="A107" s="4" t="s">
        <v>51</v>
      </c>
      <c r="B107" s="8" t="s">
        <v>282</v>
      </c>
      <c r="C107" s="7" t="s">
        <v>283</v>
      </c>
      <c r="D107" s="27">
        <v>10000</v>
      </c>
      <c r="E107" s="38">
        <f t="shared" si="3"/>
        <v>10000</v>
      </c>
      <c r="F107" s="27">
        <v>1000</v>
      </c>
      <c r="G107" s="27">
        <v>1500</v>
      </c>
      <c r="H107" s="27">
        <v>1500</v>
      </c>
      <c r="I107" s="31">
        <f t="shared" si="0"/>
        <v>4000</v>
      </c>
      <c r="J107" s="27"/>
      <c r="K107" s="27"/>
      <c r="L107" s="27"/>
      <c r="M107" s="27"/>
      <c r="N107" s="27"/>
      <c r="O107" s="27"/>
      <c r="P107" s="27">
        <v>6000</v>
      </c>
      <c r="Q107" s="27">
        <v>0</v>
      </c>
      <c r="R107" s="31">
        <f t="shared" si="6"/>
        <v>6000</v>
      </c>
      <c r="S107" s="27"/>
      <c r="T107" s="27"/>
      <c r="U107" s="31">
        <f t="shared" si="2"/>
        <v>6000</v>
      </c>
      <c r="V107" s="69"/>
      <c r="W107" s="69"/>
      <c r="X107" s="9" t="s">
        <v>175</v>
      </c>
      <c r="Y107" s="56">
        <v>2014</v>
      </c>
      <c r="Z107" s="44" t="s">
        <v>50</v>
      </c>
      <c r="AZ107" s="2"/>
      <c r="BA107" s="2"/>
      <c r="BB107" s="2"/>
    </row>
    <row r="108" spans="1:54" ht="76.5">
      <c r="A108" s="4" t="s">
        <v>160</v>
      </c>
      <c r="B108" s="8" t="s">
        <v>284</v>
      </c>
      <c r="C108" s="7" t="s">
        <v>285</v>
      </c>
      <c r="D108" s="27">
        <v>3403150</v>
      </c>
      <c r="E108" s="38">
        <f>SUM(I108+U108)</f>
        <v>1621812</v>
      </c>
      <c r="F108" s="27">
        <v>312940</v>
      </c>
      <c r="G108" s="27">
        <v>195580</v>
      </c>
      <c r="H108" s="27"/>
      <c r="I108" s="31">
        <f t="shared" si="0"/>
        <v>508520</v>
      </c>
      <c r="J108" s="27">
        <v>1310410</v>
      </c>
      <c r="K108" s="27"/>
      <c r="L108" s="27"/>
      <c r="M108" s="27"/>
      <c r="N108" s="27"/>
      <c r="O108" s="27">
        <v>1584220</v>
      </c>
      <c r="P108" s="27"/>
      <c r="Q108" s="27">
        <v>0</v>
      </c>
      <c r="R108" s="92" t="s">
        <v>390</v>
      </c>
      <c r="S108" s="27"/>
      <c r="T108" s="27"/>
      <c r="U108" s="80">
        <v>1113292</v>
      </c>
      <c r="V108" s="9" t="s">
        <v>265</v>
      </c>
      <c r="W108" s="71" t="s">
        <v>362</v>
      </c>
      <c r="X108" s="9" t="s">
        <v>266</v>
      </c>
      <c r="Y108" s="56">
        <v>2014</v>
      </c>
      <c r="Z108" s="44" t="s">
        <v>53</v>
      </c>
      <c r="AZ108" s="2"/>
      <c r="BA108" s="2"/>
      <c r="BB108" s="2"/>
    </row>
    <row r="109" spans="1:54" ht="89.25">
      <c r="A109" s="4" t="s">
        <v>160</v>
      </c>
      <c r="B109" s="8" t="s">
        <v>286</v>
      </c>
      <c r="C109" s="7" t="s">
        <v>287</v>
      </c>
      <c r="D109" s="27">
        <v>3403150</v>
      </c>
      <c r="E109" s="38">
        <f t="shared" si="3"/>
        <v>1621812</v>
      </c>
      <c r="F109" s="27">
        <v>312940</v>
      </c>
      <c r="G109" s="27">
        <v>195580</v>
      </c>
      <c r="H109" s="27"/>
      <c r="I109" s="31">
        <f t="shared" si="0"/>
        <v>508520</v>
      </c>
      <c r="J109" s="27">
        <v>1310410</v>
      </c>
      <c r="K109" s="27"/>
      <c r="L109" s="27"/>
      <c r="M109" s="27"/>
      <c r="N109" s="27"/>
      <c r="O109" s="27">
        <v>1584220</v>
      </c>
      <c r="P109" s="27"/>
      <c r="Q109" s="27">
        <v>0</v>
      </c>
      <c r="R109" s="92" t="s">
        <v>390</v>
      </c>
      <c r="S109" s="27"/>
      <c r="T109" s="27"/>
      <c r="U109" s="80">
        <v>1113292</v>
      </c>
      <c r="V109" s="9" t="s">
        <v>265</v>
      </c>
      <c r="W109" s="71" t="s">
        <v>362</v>
      </c>
      <c r="X109" s="9" t="s">
        <v>266</v>
      </c>
      <c r="Y109" s="56">
        <v>2014</v>
      </c>
      <c r="Z109" s="44" t="s">
        <v>53</v>
      </c>
      <c r="AZ109" s="2"/>
      <c r="BA109" s="2"/>
      <c r="BB109" s="2"/>
    </row>
    <row r="110" spans="1:54" ht="102">
      <c r="A110" s="4" t="s">
        <v>160</v>
      </c>
      <c r="B110" s="8" t="s">
        <v>288</v>
      </c>
      <c r="C110" s="7" t="s">
        <v>287</v>
      </c>
      <c r="D110" s="27">
        <v>7412600</v>
      </c>
      <c r="E110" s="38">
        <f t="shared" si="3"/>
        <v>2992921</v>
      </c>
      <c r="F110" s="27">
        <v>782330</v>
      </c>
      <c r="G110" s="27">
        <v>332490</v>
      </c>
      <c r="H110" s="27"/>
      <c r="I110" s="31">
        <f t="shared" si="0"/>
        <v>1114820</v>
      </c>
      <c r="J110" s="27">
        <v>3716080</v>
      </c>
      <c r="K110" s="27"/>
      <c r="L110" s="27"/>
      <c r="M110" s="27"/>
      <c r="N110" s="27"/>
      <c r="O110" s="27">
        <v>2581700</v>
      </c>
      <c r="P110" s="27"/>
      <c r="Q110" s="27">
        <v>0</v>
      </c>
      <c r="R110" s="92" t="s">
        <v>391</v>
      </c>
      <c r="S110" s="27"/>
      <c r="T110" s="27"/>
      <c r="U110" s="80">
        <v>1878101</v>
      </c>
      <c r="V110" s="9" t="s">
        <v>265</v>
      </c>
      <c r="W110" s="71" t="s">
        <v>362</v>
      </c>
      <c r="X110" s="9" t="s">
        <v>266</v>
      </c>
      <c r="Y110" s="56">
        <v>2014</v>
      </c>
      <c r="Z110" s="44" t="s">
        <v>53</v>
      </c>
      <c r="AZ110" s="2"/>
      <c r="BA110" s="2"/>
      <c r="BB110" s="2"/>
    </row>
    <row r="111" spans="1:54" ht="102">
      <c r="A111" s="4" t="s">
        <v>160</v>
      </c>
      <c r="B111" s="8" t="s">
        <v>289</v>
      </c>
      <c r="C111" s="7" t="s">
        <v>287</v>
      </c>
      <c r="D111" s="27">
        <v>3305360</v>
      </c>
      <c r="E111" s="38">
        <f t="shared" si="3"/>
        <v>1897160</v>
      </c>
      <c r="F111" s="27">
        <v>244480</v>
      </c>
      <c r="G111" s="27">
        <v>244480</v>
      </c>
      <c r="H111" s="27"/>
      <c r="I111" s="31">
        <f t="shared" si="0"/>
        <v>488960</v>
      </c>
      <c r="J111" s="27">
        <v>1662460</v>
      </c>
      <c r="K111" s="27"/>
      <c r="L111" s="27"/>
      <c r="M111" s="27"/>
      <c r="N111" s="27"/>
      <c r="O111" s="27">
        <v>1153940</v>
      </c>
      <c r="P111" s="27"/>
      <c r="Q111" s="27">
        <v>0</v>
      </c>
      <c r="R111" s="92" t="s">
        <v>393</v>
      </c>
      <c r="S111" s="27"/>
      <c r="T111" s="27"/>
      <c r="U111" s="80">
        <v>1408200</v>
      </c>
      <c r="V111" s="9" t="s">
        <v>265</v>
      </c>
      <c r="W111" s="71" t="s">
        <v>362</v>
      </c>
      <c r="X111" s="9" t="s">
        <v>266</v>
      </c>
      <c r="Y111" s="56">
        <v>2014</v>
      </c>
      <c r="Z111" s="44" t="s">
        <v>53</v>
      </c>
      <c r="AZ111" s="2"/>
      <c r="BA111" s="2"/>
      <c r="BB111" s="2"/>
    </row>
    <row r="112" spans="1:54" ht="102">
      <c r="A112" s="4" t="s">
        <v>160</v>
      </c>
      <c r="B112" s="8" t="s">
        <v>290</v>
      </c>
      <c r="C112" s="7" t="s">
        <v>291</v>
      </c>
      <c r="D112" s="27">
        <v>85000</v>
      </c>
      <c r="E112" s="38">
        <f t="shared" si="3"/>
        <v>70000</v>
      </c>
      <c r="F112" s="27"/>
      <c r="G112" s="27">
        <v>35000</v>
      </c>
      <c r="H112" s="27">
        <v>35000</v>
      </c>
      <c r="I112" s="31">
        <f t="shared" si="0"/>
        <v>70000</v>
      </c>
      <c r="J112" s="27"/>
      <c r="K112" s="27"/>
      <c r="L112" s="27"/>
      <c r="M112" s="27"/>
      <c r="N112" s="27"/>
      <c r="O112" s="27"/>
      <c r="P112" s="27"/>
      <c r="Q112" s="27">
        <v>0</v>
      </c>
      <c r="R112" s="31">
        <f t="shared" si="6"/>
        <v>0</v>
      </c>
      <c r="S112" s="27"/>
      <c r="T112" s="27"/>
      <c r="U112" s="31">
        <f t="shared" si="2"/>
        <v>0</v>
      </c>
      <c r="V112" s="9" t="s">
        <v>52</v>
      </c>
      <c r="W112" s="68">
        <v>511700</v>
      </c>
      <c r="X112" s="9" t="s">
        <v>52</v>
      </c>
      <c r="Y112" s="56">
        <v>2015</v>
      </c>
      <c r="Z112" s="44" t="s">
        <v>53</v>
      </c>
      <c r="AZ112" s="2"/>
      <c r="BA112" s="2"/>
      <c r="BB112" s="2"/>
    </row>
    <row r="113" spans="1:54" ht="89.25">
      <c r="A113" s="4" t="s">
        <v>160</v>
      </c>
      <c r="B113" s="8" t="s">
        <v>292</v>
      </c>
      <c r="C113" s="7" t="s">
        <v>420</v>
      </c>
      <c r="D113" s="27">
        <v>200000</v>
      </c>
      <c r="E113" s="38">
        <f t="shared" si="3"/>
        <v>200000</v>
      </c>
      <c r="F113" s="27"/>
      <c r="G113" s="27">
        <v>100000</v>
      </c>
      <c r="H113" s="27">
        <v>100000</v>
      </c>
      <c r="I113" s="31">
        <f t="shared" si="0"/>
        <v>200000</v>
      </c>
      <c r="J113" s="27"/>
      <c r="K113" s="27"/>
      <c r="L113" s="27"/>
      <c r="M113" s="27"/>
      <c r="N113" s="27"/>
      <c r="O113" s="27"/>
      <c r="P113" s="27"/>
      <c r="Q113" s="27">
        <v>0</v>
      </c>
      <c r="R113" s="31">
        <f t="shared" si="6"/>
        <v>0</v>
      </c>
      <c r="S113" s="27"/>
      <c r="T113" s="27"/>
      <c r="U113" s="31">
        <f t="shared" si="2"/>
        <v>0</v>
      </c>
      <c r="V113" s="9" t="s">
        <v>265</v>
      </c>
      <c r="W113" s="9">
        <v>412800</v>
      </c>
      <c r="X113" s="9" t="s">
        <v>266</v>
      </c>
      <c r="Y113" s="56">
        <v>2015</v>
      </c>
      <c r="Z113" s="44" t="s">
        <v>53</v>
      </c>
      <c r="AZ113" s="2"/>
      <c r="BA113" s="2"/>
      <c r="BB113" s="2"/>
    </row>
    <row r="114" spans="1:54" ht="76.5">
      <c r="A114" s="4" t="s">
        <v>160</v>
      </c>
      <c r="B114" s="8" t="s">
        <v>293</v>
      </c>
      <c r="C114" s="7" t="s">
        <v>294</v>
      </c>
      <c r="D114" s="27">
        <v>50000</v>
      </c>
      <c r="E114" s="38">
        <f t="shared" si="3"/>
        <v>50000</v>
      </c>
      <c r="F114" s="27">
        <v>10000</v>
      </c>
      <c r="G114" s="27">
        <v>40000</v>
      </c>
      <c r="H114" s="27"/>
      <c r="I114" s="31">
        <f t="shared" si="0"/>
        <v>50000</v>
      </c>
      <c r="J114" s="27"/>
      <c r="K114" s="27"/>
      <c r="L114" s="27"/>
      <c r="M114" s="27"/>
      <c r="N114" s="27"/>
      <c r="O114" s="27"/>
      <c r="P114" s="27"/>
      <c r="Q114" s="27">
        <v>0</v>
      </c>
      <c r="R114" s="31">
        <f t="shared" si="6"/>
        <v>0</v>
      </c>
      <c r="S114" s="27"/>
      <c r="T114" s="27"/>
      <c r="U114" s="31">
        <f t="shared" si="2"/>
        <v>0</v>
      </c>
      <c r="V114" s="9" t="s">
        <v>299</v>
      </c>
      <c r="W114" s="95">
        <v>511700</v>
      </c>
      <c r="X114" s="9" t="s">
        <v>266</v>
      </c>
      <c r="Y114" s="56">
        <v>2014</v>
      </c>
      <c r="Z114" s="44" t="s">
        <v>53</v>
      </c>
      <c r="AZ114" s="2"/>
      <c r="BA114" s="2"/>
      <c r="BB114" s="2"/>
    </row>
    <row r="115" spans="1:54" ht="89.25">
      <c r="A115" s="4" t="s">
        <v>160</v>
      </c>
      <c r="B115" s="8" t="s">
        <v>295</v>
      </c>
      <c r="C115" s="7" t="s">
        <v>296</v>
      </c>
      <c r="D115" s="27">
        <v>50000</v>
      </c>
      <c r="E115" s="38">
        <f t="shared" si="3"/>
        <v>50000</v>
      </c>
      <c r="F115" s="27">
        <v>10000</v>
      </c>
      <c r="G115" s="27">
        <v>20000</v>
      </c>
      <c r="H115" s="27">
        <v>20000</v>
      </c>
      <c r="I115" s="31">
        <f t="shared" si="0"/>
        <v>50000</v>
      </c>
      <c r="J115" s="27"/>
      <c r="K115" s="27"/>
      <c r="L115" s="27"/>
      <c r="M115" s="27"/>
      <c r="N115" s="27"/>
      <c r="O115" s="27"/>
      <c r="P115" s="27"/>
      <c r="Q115" s="27">
        <v>0</v>
      </c>
      <c r="R115" s="31">
        <f t="shared" si="6"/>
        <v>0</v>
      </c>
      <c r="S115" s="27"/>
      <c r="T115" s="27"/>
      <c r="U115" s="31">
        <f t="shared" si="2"/>
        <v>0</v>
      </c>
      <c r="V115" s="9" t="s">
        <v>299</v>
      </c>
      <c r="W115" s="69"/>
      <c r="X115" s="9" t="s">
        <v>300</v>
      </c>
      <c r="Y115" s="56">
        <v>2014</v>
      </c>
      <c r="Z115" s="44" t="s">
        <v>53</v>
      </c>
      <c r="AZ115" s="2"/>
      <c r="BA115" s="2"/>
      <c r="BB115" s="2"/>
    </row>
    <row r="116" spans="1:54" ht="51">
      <c r="A116" s="4" t="s">
        <v>160</v>
      </c>
      <c r="B116" s="8" t="s">
        <v>297</v>
      </c>
      <c r="C116" s="7" t="s">
        <v>298</v>
      </c>
      <c r="D116" s="27">
        <v>50000</v>
      </c>
      <c r="E116" s="38">
        <f t="shared" si="3"/>
        <v>50000</v>
      </c>
      <c r="F116" s="27"/>
      <c r="G116" s="27">
        <v>25000</v>
      </c>
      <c r="H116" s="27">
        <v>25000</v>
      </c>
      <c r="I116" s="31">
        <f t="shared" si="0"/>
        <v>50000</v>
      </c>
      <c r="J116" s="27"/>
      <c r="K116" s="27"/>
      <c r="L116" s="27"/>
      <c r="M116" s="27"/>
      <c r="N116" s="27"/>
      <c r="O116" s="27"/>
      <c r="P116" s="27"/>
      <c r="Q116" s="27">
        <v>0</v>
      </c>
      <c r="R116" s="31">
        <f t="shared" si="6"/>
        <v>0</v>
      </c>
      <c r="S116" s="27"/>
      <c r="T116" s="27"/>
      <c r="U116" s="31">
        <f t="shared" si="2"/>
        <v>0</v>
      </c>
      <c r="V116" s="9" t="s">
        <v>265</v>
      </c>
      <c r="W116" s="69"/>
      <c r="X116" s="9" t="s">
        <v>266</v>
      </c>
      <c r="Y116" s="56">
        <v>2015</v>
      </c>
      <c r="Z116" s="44" t="s">
        <v>53</v>
      </c>
      <c r="AZ116" s="2"/>
      <c r="BA116" s="2"/>
      <c r="BB116" s="2"/>
    </row>
    <row r="117" spans="1:54" ht="89.25">
      <c r="A117" s="4" t="s">
        <v>160</v>
      </c>
      <c r="B117" s="8" t="s">
        <v>421</v>
      </c>
      <c r="C117" s="7" t="s">
        <v>422</v>
      </c>
      <c r="D117" s="27">
        <v>2760000</v>
      </c>
      <c r="E117" s="38">
        <f t="shared" si="3"/>
        <v>828000</v>
      </c>
      <c r="F117" s="27"/>
      <c r="G117" s="27"/>
      <c r="H117" s="27"/>
      <c r="I117" s="31">
        <f t="shared" si="0"/>
        <v>0</v>
      </c>
      <c r="J117" s="27"/>
      <c r="K117" s="27"/>
      <c r="L117" s="27"/>
      <c r="M117" s="27"/>
      <c r="N117" s="27">
        <v>0</v>
      </c>
      <c r="O117" s="27"/>
      <c r="P117" s="27"/>
      <c r="Q117" s="27">
        <v>250000</v>
      </c>
      <c r="R117" s="31">
        <f t="shared" si="6"/>
        <v>250000</v>
      </c>
      <c r="S117" s="27">
        <v>289000</v>
      </c>
      <c r="T117" s="27">
        <v>289000</v>
      </c>
      <c r="U117" s="31">
        <f t="shared" si="2"/>
        <v>828000</v>
      </c>
      <c r="V117" s="9" t="s">
        <v>308</v>
      </c>
      <c r="W117" s="9"/>
      <c r="X117" s="69" t="s">
        <v>308</v>
      </c>
      <c r="Y117" s="74">
        <v>2015</v>
      </c>
      <c r="Z117" s="44" t="s">
        <v>53</v>
      </c>
      <c r="AZ117" s="2"/>
      <c r="BA117" s="2"/>
      <c r="BB117" s="2"/>
    </row>
    <row r="118" spans="1:54" ht="63.75">
      <c r="A118" s="4" t="s">
        <v>160</v>
      </c>
      <c r="B118" s="8" t="s">
        <v>423</v>
      </c>
      <c r="C118" s="7" t="s">
        <v>301</v>
      </c>
      <c r="D118" s="27">
        <v>7000000</v>
      </c>
      <c r="E118" s="38">
        <f t="shared" si="3"/>
        <v>7000000</v>
      </c>
      <c r="F118" s="27"/>
      <c r="G118" s="27"/>
      <c r="H118" s="27"/>
      <c r="I118" s="31">
        <f t="shared" si="0"/>
        <v>0</v>
      </c>
      <c r="J118" s="27">
        <v>0</v>
      </c>
      <c r="K118" s="27"/>
      <c r="L118" s="27"/>
      <c r="M118" s="27"/>
      <c r="N118" s="27"/>
      <c r="O118" s="27"/>
      <c r="P118" s="27"/>
      <c r="Q118" s="27">
        <v>0</v>
      </c>
      <c r="R118" s="31">
        <f t="shared" si="6"/>
        <v>0</v>
      </c>
      <c r="S118" s="27">
        <v>3500000</v>
      </c>
      <c r="T118" s="27">
        <v>3500000</v>
      </c>
      <c r="U118" s="31">
        <f t="shared" si="2"/>
        <v>7000000</v>
      </c>
      <c r="V118" s="9" t="s">
        <v>309</v>
      </c>
      <c r="W118" s="77">
        <v>511100</v>
      </c>
      <c r="X118" s="9" t="s">
        <v>309</v>
      </c>
      <c r="Y118" s="94">
        <v>2015</v>
      </c>
      <c r="Z118" s="44" t="s">
        <v>53</v>
      </c>
      <c r="AZ118" s="2"/>
      <c r="BA118" s="2"/>
      <c r="BB118" s="2"/>
    </row>
    <row r="119" spans="1:54" ht="76.5">
      <c r="A119" s="4" t="s">
        <v>160</v>
      </c>
      <c r="B119" s="8" t="s">
        <v>302</v>
      </c>
      <c r="C119" s="7" t="s">
        <v>303</v>
      </c>
      <c r="D119" s="27">
        <v>6300000</v>
      </c>
      <c r="E119" s="38">
        <f t="shared" si="3"/>
        <v>6300000</v>
      </c>
      <c r="F119" s="27"/>
      <c r="G119" s="27"/>
      <c r="H119" s="27"/>
      <c r="I119" s="31">
        <f t="shared" si="0"/>
        <v>0</v>
      </c>
      <c r="J119" s="27"/>
      <c r="K119" s="27"/>
      <c r="L119" s="27"/>
      <c r="M119" s="27"/>
      <c r="N119" s="27">
        <v>0</v>
      </c>
      <c r="O119" s="27"/>
      <c r="P119" s="27"/>
      <c r="Q119" s="27">
        <v>0</v>
      </c>
      <c r="R119" s="31">
        <f t="shared" si="6"/>
        <v>0</v>
      </c>
      <c r="S119" s="27">
        <v>3000000</v>
      </c>
      <c r="T119" s="27">
        <v>3300000</v>
      </c>
      <c r="U119" s="31">
        <f t="shared" si="2"/>
        <v>6300000</v>
      </c>
      <c r="V119" s="9" t="s">
        <v>382</v>
      </c>
      <c r="W119" s="77">
        <v>511100</v>
      </c>
      <c r="X119" s="9" t="s">
        <v>309</v>
      </c>
      <c r="Y119" s="94">
        <v>2015</v>
      </c>
      <c r="Z119" s="44" t="s">
        <v>53</v>
      </c>
      <c r="AZ119" s="2"/>
      <c r="BA119" s="2"/>
      <c r="BB119" s="2"/>
    </row>
    <row r="120" spans="1:54" ht="51">
      <c r="A120" s="4" t="s">
        <v>160</v>
      </c>
      <c r="B120" s="8" t="s">
        <v>304</v>
      </c>
      <c r="C120" s="7" t="s">
        <v>424</v>
      </c>
      <c r="D120" s="27">
        <v>50000</v>
      </c>
      <c r="E120" s="38">
        <f t="shared" si="3"/>
        <v>50000</v>
      </c>
      <c r="F120" s="27"/>
      <c r="G120" s="27"/>
      <c r="H120" s="27">
        <v>15000</v>
      </c>
      <c r="I120" s="31">
        <f t="shared" si="0"/>
        <v>15000</v>
      </c>
      <c r="J120" s="27"/>
      <c r="K120" s="27"/>
      <c r="L120" s="27"/>
      <c r="M120" s="27"/>
      <c r="N120" s="27">
        <v>0</v>
      </c>
      <c r="O120" s="27"/>
      <c r="P120" s="27">
        <v>0</v>
      </c>
      <c r="Q120" s="27">
        <v>0</v>
      </c>
      <c r="R120" s="31">
        <f t="shared" si="6"/>
        <v>0</v>
      </c>
      <c r="S120" s="27"/>
      <c r="T120" s="27">
        <v>35000</v>
      </c>
      <c r="U120" s="31">
        <f t="shared" si="2"/>
        <v>35000</v>
      </c>
      <c r="V120" s="9" t="s">
        <v>310</v>
      </c>
      <c r="W120" s="79">
        <v>415200</v>
      </c>
      <c r="X120" s="9" t="s">
        <v>383</v>
      </c>
      <c r="Y120" s="56">
        <v>2016</v>
      </c>
      <c r="Z120" s="44" t="s">
        <v>53</v>
      </c>
      <c r="AZ120" s="2"/>
      <c r="BA120" s="2"/>
      <c r="BB120" s="2"/>
    </row>
    <row r="121" spans="1:54" ht="51">
      <c r="A121" s="4" t="s">
        <v>160</v>
      </c>
      <c r="B121" s="8" t="s">
        <v>305</v>
      </c>
      <c r="C121" s="7" t="s">
        <v>306</v>
      </c>
      <c r="D121" s="27">
        <v>1000000</v>
      </c>
      <c r="E121" s="38">
        <f t="shared" si="3"/>
        <v>300000</v>
      </c>
      <c r="F121" s="27"/>
      <c r="G121" s="27"/>
      <c r="H121" s="27">
        <v>100000</v>
      </c>
      <c r="I121" s="31">
        <f t="shared" si="0"/>
        <v>100000</v>
      </c>
      <c r="J121" s="27"/>
      <c r="K121" s="27"/>
      <c r="L121" s="27"/>
      <c r="M121" s="27"/>
      <c r="N121" s="27"/>
      <c r="O121" s="27"/>
      <c r="P121" s="27">
        <v>0</v>
      </c>
      <c r="Q121" s="27">
        <v>0</v>
      </c>
      <c r="R121" s="31">
        <f t="shared" si="6"/>
        <v>0</v>
      </c>
      <c r="S121" s="27"/>
      <c r="T121" s="27">
        <v>200000</v>
      </c>
      <c r="U121" s="31">
        <f t="shared" si="2"/>
        <v>200000</v>
      </c>
      <c r="V121" s="9" t="s">
        <v>381</v>
      </c>
      <c r="W121" s="79">
        <v>415200</v>
      </c>
      <c r="X121" s="9" t="s">
        <v>382</v>
      </c>
      <c r="Y121" s="56">
        <v>2016</v>
      </c>
      <c r="Z121" s="44" t="s">
        <v>53</v>
      </c>
      <c r="AZ121" s="2"/>
      <c r="BA121" s="2"/>
      <c r="BB121" s="2"/>
    </row>
    <row r="122" spans="1:54" ht="63.75">
      <c r="A122" s="4" t="s">
        <v>160</v>
      </c>
      <c r="B122" s="8" t="s">
        <v>425</v>
      </c>
      <c r="C122" s="7" t="s">
        <v>307</v>
      </c>
      <c r="D122" s="27">
        <v>20000</v>
      </c>
      <c r="E122" s="38">
        <f t="shared" si="3"/>
        <v>20000</v>
      </c>
      <c r="F122" s="27">
        <v>20000</v>
      </c>
      <c r="G122" s="27"/>
      <c r="H122" s="27"/>
      <c r="I122" s="31">
        <f t="shared" si="0"/>
        <v>20000</v>
      </c>
      <c r="J122" s="27"/>
      <c r="K122" s="27"/>
      <c r="L122" s="27"/>
      <c r="M122" s="27"/>
      <c r="N122" s="27"/>
      <c r="O122" s="27"/>
      <c r="P122" s="27"/>
      <c r="Q122" s="27">
        <v>0</v>
      </c>
      <c r="R122" s="31">
        <f t="shared" si="6"/>
        <v>0</v>
      </c>
      <c r="S122" s="27"/>
      <c r="T122" s="27"/>
      <c r="U122" s="31">
        <f t="shared" si="2"/>
        <v>0</v>
      </c>
      <c r="V122" s="9" t="s">
        <v>311</v>
      </c>
      <c r="W122" s="96">
        <v>412700</v>
      </c>
      <c r="X122" s="9" t="s">
        <v>266</v>
      </c>
      <c r="Y122" s="56">
        <v>2014</v>
      </c>
      <c r="Z122" s="44" t="s">
        <v>53</v>
      </c>
      <c r="AZ122" s="2"/>
      <c r="BA122" s="2"/>
      <c r="BB122" s="2"/>
    </row>
    <row r="123" spans="1:54" ht="63.75">
      <c r="A123" s="4" t="s">
        <v>160</v>
      </c>
      <c r="B123" s="8" t="s">
        <v>426</v>
      </c>
      <c r="C123" s="7" t="s">
        <v>427</v>
      </c>
      <c r="D123" s="27">
        <v>50000</v>
      </c>
      <c r="E123" s="38">
        <f t="shared" si="3"/>
        <v>50000</v>
      </c>
      <c r="F123" s="27"/>
      <c r="G123" s="27"/>
      <c r="H123" s="27">
        <v>50000</v>
      </c>
      <c r="I123" s="31">
        <f t="shared" si="0"/>
        <v>50000</v>
      </c>
      <c r="J123" s="27"/>
      <c r="K123" s="27"/>
      <c r="L123" s="27"/>
      <c r="M123" s="27"/>
      <c r="N123" s="27"/>
      <c r="O123" s="27"/>
      <c r="P123" s="27"/>
      <c r="Q123" s="27">
        <v>0</v>
      </c>
      <c r="R123" s="31">
        <f t="shared" si="6"/>
        <v>0</v>
      </c>
      <c r="S123" s="27"/>
      <c r="T123" s="27"/>
      <c r="U123" s="31">
        <f t="shared" si="2"/>
        <v>0</v>
      </c>
      <c r="V123" s="9" t="s">
        <v>319</v>
      </c>
      <c r="W123" s="97" t="s">
        <v>368</v>
      </c>
      <c r="X123" s="9" t="s">
        <v>266</v>
      </c>
      <c r="Y123" s="56">
        <v>2016</v>
      </c>
      <c r="Z123" s="44" t="s">
        <v>53</v>
      </c>
      <c r="AZ123" s="2"/>
      <c r="BA123" s="2"/>
      <c r="BB123" s="2"/>
    </row>
    <row r="124" spans="1:54" ht="51">
      <c r="A124" s="4" t="s">
        <v>160</v>
      </c>
      <c r="B124" s="8" t="s">
        <v>312</v>
      </c>
      <c r="C124" s="7" t="s">
        <v>313</v>
      </c>
      <c r="D124" s="27">
        <v>50000</v>
      </c>
      <c r="E124" s="38">
        <f t="shared" si="3"/>
        <v>50000</v>
      </c>
      <c r="F124" s="27">
        <v>0</v>
      </c>
      <c r="G124" s="27">
        <v>25000</v>
      </c>
      <c r="H124" s="27">
        <v>25000</v>
      </c>
      <c r="I124" s="31">
        <f t="shared" si="0"/>
        <v>50000</v>
      </c>
      <c r="J124" s="27"/>
      <c r="K124" s="27"/>
      <c r="L124" s="27"/>
      <c r="M124" s="27"/>
      <c r="N124" s="27"/>
      <c r="O124" s="27"/>
      <c r="P124" s="27"/>
      <c r="Q124" s="27">
        <v>0</v>
      </c>
      <c r="R124" s="31">
        <f t="shared" si="6"/>
        <v>0</v>
      </c>
      <c r="S124" s="27"/>
      <c r="T124" s="27"/>
      <c r="U124" s="31">
        <f t="shared" si="2"/>
        <v>0</v>
      </c>
      <c r="V124" s="9" t="s">
        <v>309</v>
      </c>
      <c r="W124" s="97">
        <v>412800</v>
      </c>
      <c r="X124" s="9" t="s">
        <v>266</v>
      </c>
      <c r="Y124" s="74">
        <v>2014</v>
      </c>
      <c r="Z124" s="44" t="s">
        <v>53</v>
      </c>
      <c r="AZ124" s="2"/>
      <c r="BA124" s="2"/>
      <c r="BB124" s="2"/>
    </row>
    <row r="125" spans="1:54" ht="51">
      <c r="A125" s="4" t="s">
        <v>160</v>
      </c>
      <c r="B125" s="8" t="s">
        <v>314</v>
      </c>
      <c r="C125" s="7" t="s">
        <v>315</v>
      </c>
      <c r="D125" s="27">
        <v>2500000</v>
      </c>
      <c r="E125" s="38">
        <f t="shared" si="3"/>
        <v>300000</v>
      </c>
      <c r="F125" s="27"/>
      <c r="G125" s="27"/>
      <c r="H125" s="27">
        <v>100000</v>
      </c>
      <c r="I125" s="31">
        <f t="shared" si="0"/>
        <v>100000</v>
      </c>
      <c r="J125" s="27">
        <v>0</v>
      </c>
      <c r="K125" s="27"/>
      <c r="L125" s="27"/>
      <c r="M125" s="27"/>
      <c r="N125" s="27"/>
      <c r="O125" s="27"/>
      <c r="P125" s="27">
        <v>0</v>
      </c>
      <c r="Q125" s="27">
        <v>0</v>
      </c>
      <c r="R125" s="31">
        <f t="shared" si="6"/>
        <v>0</v>
      </c>
      <c r="S125" s="27">
        <v>50000</v>
      </c>
      <c r="T125" s="27">
        <v>150000</v>
      </c>
      <c r="U125" s="31">
        <f t="shared" si="2"/>
        <v>200000</v>
      </c>
      <c r="V125" s="9" t="s">
        <v>320</v>
      </c>
      <c r="W125" s="97">
        <v>511100</v>
      </c>
      <c r="X125" s="9" t="s">
        <v>380</v>
      </c>
      <c r="Y125" s="56">
        <v>2016</v>
      </c>
      <c r="Z125" s="44" t="s">
        <v>53</v>
      </c>
      <c r="AZ125" s="2"/>
      <c r="BA125" s="2"/>
      <c r="BB125" s="2"/>
    </row>
    <row r="126" spans="1:54" ht="89.25">
      <c r="A126" s="4" t="s">
        <v>160</v>
      </c>
      <c r="B126" s="8" t="s">
        <v>316</v>
      </c>
      <c r="C126" s="7" t="s">
        <v>317</v>
      </c>
      <c r="D126" s="27">
        <v>5000000</v>
      </c>
      <c r="E126" s="38">
        <f t="shared" si="3"/>
        <v>350000</v>
      </c>
      <c r="F126" s="27"/>
      <c r="G126" s="27"/>
      <c r="H126" s="27">
        <v>50000</v>
      </c>
      <c r="I126" s="31">
        <f t="shared" si="0"/>
        <v>50000</v>
      </c>
      <c r="J126" s="27"/>
      <c r="K126" s="27">
        <v>0</v>
      </c>
      <c r="L126" s="27"/>
      <c r="M126" s="27"/>
      <c r="N126" s="27">
        <v>0</v>
      </c>
      <c r="O126" s="27">
        <v>0</v>
      </c>
      <c r="P126" s="27">
        <v>0</v>
      </c>
      <c r="Q126" s="27">
        <v>0</v>
      </c>
      <c r="R126" s="31">
        <f t="shared" si="6"/>
        <v>0</v>
      </c>
      <c r="S126" s="27">
        <v>100000</v>
      </c>
      <c r="T126" s="27">
        <v>200000</v>
      </c>
      <c r="U126" s="31">
        <f t="shared" si="2"/>
        <v>300000</v>
      </c>
      <c r="V126" s="9" t="s">
        <v>321</v>
      </c>
      <c r="W126" s="97">
        <v>511100</v>
      </c>
      <c r="X126" s="9" t="s">
        <v>379</v>
      </c>
      <c r="Y126" s="74">
        <v>2016</v>
      </c>
      <c r="Z126" s="44" t="s">
        <v>53</v>
      </c>
      <c r="AZ126" s="2"/>
      <c r="BA126" s="2"/>
      <c r="BB126" s="2"/>
    </row>
    <row r="127" spans="1:54" ht="102">
      <c r="A127" s="4" t="s">
        <v>160</v>
      </c>
      <c r="B127" s="8" t="s">
        <v>318</v>
      </c>
      <c r="C127" s="7" t="s">
        <v>428</v>
      </c>
      <c r="D127" s="27">
        <v>4000000</v>
      </c>
      <c r="E127" s="38">
        <f t="shared" si="3"/>
        <v>400000</v>
      </c>
      <c r="F127" s="27"/>
      <c r="G127" s="27">
        <v>50000</v>
      </c>
      <c r="H127" s="27">
        <v>50000</v>
      </c>
      <c r="I127" s="31">
        <f t="shared" si="0"/>
        <v>100000</v>
      </c>
      <c r="J127" s="27"/>
      <c r="K127" s="27">
        <v>0</v>
      </c>
      <c r="L127" s="27">
        <v>0</v>
      </c>
      <c r="M127" s="27"/>
      <c r="N127" s="27">
        <v>0</v>
      </c>
      <c r="O127" s="27">
        <v>0</v>
      </c>
      <c r="P127" s="27">
        <v>0</v>
      </c>
      <c r="Q127" s="27">
        <v>0</v>
      </c>
      <c r="R127" s="31">
        <f t="shared" si="6"/>
        <v>0</v>
      </c>
      <c r="S127" s="27">
        <v>100000</v>
      </c>
      <c r="T127" s="27">
        <v>200000</v>
      </c>
      <c r="U127" s="31">
        <f t="shared" si="2"/>
        <v>300000</v>
      </c>
      <c r="V127" s="9" t="s">
        <v>321</v>
      </c>
      <c r="W127" s="97">
        <v>511200</v>
      </c>
      <c r="X127" s="9" t="s">
        <v>378</v>
      </c>
      <c r="Y127" s="56">
        <v>2015</v>
      </c>
      <c r="Z127" s="44" t="s">
        <v>53</v>
      </c>
      <c r="AZ127" s="2"/>
      <c r="BA127" s="2"/>
      <c r="BB127" s="2"/>
    </row>
    <row r="128" spans="1:54" ht="89.25">
      <c r="A128" s="4" t="s">
        <v>160</v>
      </c>
      <c r="B128" s="8" t="s">
        <v>322</v>
      </c>
      <c r="C128" s="7" t="s">
        <v>429</v>
      </c>
      <c r="D128" s="27">
        <v>978000</v>
      </c>
      <c r="E128" s="38">
        <f t="shared" si="3"/>
        <v>140000</v>
      </c>
      <c r="F128" s="27"/>
      <c r="G128" s="27">
        <v>20000</v>
      </c>
      <c r="H128" s="27">
        <v>20000</v>
      </c>
      <c r="I128" s="31">
        <f t="shared" si="0"/>
        <v>40000</v>
      </c>
      <c r="J128" s="27"/>
      <c r="K128" s="27">
        <v>0</v>
      </c>
      <c r="L128" s="27"/>
      <c r="M128" s="27"/>
      <c r="N128" s="27">
        <v>0</v>
      </c>
      <c r="O128" s="27"/>
      <c r="P128" s="27">
        <v>0</v>
      </c>
      <c r="Q128" s="27">
        <v>0</v>
      </c>
      <c r="R128" s="31">
        <f t="shared" si="6"/>
        <v>0</v>
      </c>
      <c r="S128" s="27">
        <v>50000</v>
      </c>
      <c r="T128" s="27">
        <v>50000</v>
      </c>
      <c r="U128" s="31">
        <f t="shared" si="2"/>
        <v>100000</v>
      </c>
      <c r="V128" s="9" t="s">
        <v>321</v>
      </c>
      <c r="W128" s="97">
        <v>511200</v>
      </c>
      <c r="X128" s="9" t="s">
        <v>377</v>
      </c>
      <c r="Y128" s="56">
        <v>2015</v>
      </c>
      <c r="Z128" s="44" t="s">
        <v>53</v>
      </c>
      <c r="AZ128" s="2"/>
      <c r="BA128" s="2"/>
      <c r="BB128" s="2"/>
    </row>
    <row r="129" spans="1:54" ht="63.75">
      <c r="A129" s="4" t="s">
        <v>160</v>
      </c>
      <c r="B129" s="8" t="s">
        <v>323</v>
      </c>
      <c r="C129" s="7" t="s">
        <v>324</v>
      </c>
      <c r="D129" s="27">
        <v>17177550</v>
      </c>
      <c r="E129" s="38">
        <f t="shared" si="3"/>
        <v>17177550</v>
      </c>
      <c r="F129" s="27"/>
      <c r="G129" s="27">
        <v>2552550</v>
      </c>
      <c r="H129" s="27"/>
      <c r="I129" s="31">
        <f t="shared" si="0"/>
        <v>2552550</v>
      </c>
      <c r="J129" s="27">
        <v>0</v>
      </c>
      <c r="K129" s="27"/>
      <c r="L129" s="27"/>
      <c r="M129" s="27"/>
      <c r="N129" s="27"/>
      <c r="O129" s="27"/>
      <c r="P129" s="27">
        <v>0</v>
      </c>
      <c r="Q129" s="27">
        <v>0</v>
      </c>
      <c r="R129" s="31">
        <f t="shared" si="6"/>
        <v>0</v>
      </c>
      <c r="S129" s="27">
        <v>14625000</v>
      </c>
      <c r="T129" s="27"/>
      <c r="U129" s="31">
        <f t="shared" si="2"/>
        <v>14625000</v>
      </c>
      <c r="V129" s="9" t="s">
        <v>331</v>
      </c>
      <c r="W129" s="95">
        <v>511100</v>
      </c>
      <c r="X129" s="9" t="s">
        <v>430</v>
      </c>
      <c r="Y129" s="74">
        <v>2014</v>
      </c>
      <c r="Z129" s="44" t="s">
        <v>53</v>
      </c>
      <c r="AZ129" s="2"/>
      <c r="BA129" s="2"/>
      <c r="BB129" s="2"/>
    </row>
    <row r="130" spans="1:54" ht="51">
      <c r="A130" s="4" t="s">
        <v>160</v>
      </c>
      <c r="B130" s="8" t="s">
        <v>325</v>
      </c>
      <c r="C130" s="7" t="s">
        <v>431</v>
      </c>
      <c r="D130" s="27">
        <v>7985250</v>
      </c>
      <c r="E130" s="38">
        <f t="shared" si="3"/>
        <v>7985250</v>
      </c>
      <c r="F130" s="27"/>
      <c r="G130" s="27"/>
      <c r="H130" s="27">
        <v>1160250</v>
      </c>
      <c r="I130" s="31">
        <f t="shared" si="0"/>
        <v>1160250</v>
      </c>
      <c r="J130" s="27">
        <v>0</v>
      </c>
      <c r="K130" s="27"/>
      <c r="L130" s="27"/>
      <c r="M130" s="27"/>
      <c r="N130" s="27"/>
      <c r="O130" s="27"/>
      <c r="P130" s="27">
        <v>0</v>
      </c>
      <c r="Q130" s="27">
        <v>0</v>
      </c>
      <c r="R130" s="31">
        <f t="shared" si="6"/>
        <v>0</v>
      </c>
      <c r="S130" s="27"/>
      <c r="T130" s="27">
        <v>6825000</v>
      </c>
      <c r="U130" s="31">
        <f t="shared" si="2"/>
        <v>6825000</v>
      </c>
      <c r="V130" s="9" t="s">
        <v>331</v>
      </c>
      <c r="W130" s="97">
        <v>511200</v>
      </c>
      <c r="X130" s="9" t="s">
        <v>386</v>
      </c>
      <c r="Y130" s="74">
        <v>2015</v>
      </c>
      <c r="Z130" s="44" t="s">
        <v>53</v>
      </c>
      <c r="AZ130" s="2"/>
      <c r="BA130" s="2"/>
      <c r="BB130" s="2"/>
    </row>
    <row r="131" spans="1:54" ht="76.5">
      <c r="A131" s="4" t="s">
        <v>160</v>
      </c>
      <c r="B131" s="8" t="s">
        <v>326</v>
      </c>
      <c r="C131" s="7" t="s">
        <v>327</v>
      </c>
      <c r="D131" s="27">
        <v>1140750</v>
      </c>
      <c r="E131" s="38">
        <f t="shared" si="3"/>
        <v>1140750</v>
      </c>
      <c r="F131" s="27"/>
      <c r="G131" s="27"/>
      <c r="H131" s="27">
        <v>165750</v>
      </c>
      <c r="I131" s="31">
        <f t="shared" si="0"/>
        <v>165750</v>
      </c>
      <c r="J131" s="27"/>
      <c r="K131" s="27"/>
      <c r="L131" s="27"/>
      <c r="M131" s="27"/>
      <c r="N131" s="27"/>
      <c r="O131" s="27"/>
      <c r="P131" s="27">
        <v>0</v>
      </c>
      <c r="Q131" s="27">
        <v>0</v>
      </c>
      <c r="R131" s="31">
        <f t="shared" si="6"/>
        <v>0</v>
      </c>
      <c r="S131" s="27"/>
      <c r="T131" s="27">
        <v>975000</v>
      </c>
      <c r="U131" s="31">
        <f t="shared" si="2"/>
        <v>975000</v>
      </c>
      <c r="V131" s="9" t="s">
        <v>332</v>
      </c>
      <c r="W131" s="97">
        <v>511100</v>
      </c>
      <c r="X131" s="9" t="s">
        <v>432</v>
      </c>
      <c r="Y131" s="56">
        <v>2016</v>
      </c>
      <c r="Z131" s="44" t="s">
        <v>53</v>
      </c>
      <c r="AZ131" s="2"/>
      <c r="BA131" s="2"/>
      <c r="BB131" s="2"/>
    </row>
    <row r="132" spans="1:54" ht="63.75">
      <c r="A132" s="4" t="s">
        <v>160</v>
      </c>
      <c r="B132" s="8" t="s">
        <v>328</v>
      </c>
      <c r="C132" s="7" t="s">
        <v>329</v>
      </c>
      <c r="D132" s="27">
        <v>1200000</v>
      </c>
      <c r="E132" s="38">
        <f t="shared" si="3"/>
        <v>1200000</v>
      </c>
      <c r="F132" s="27"/>
      <c r="G132" s="27"/>
      <c r="H132" s="27"/>
      <c r="I132" s="31">
        <f t="shared" si="0"/>
        <v>0</v>
      </c>
      <c r="J132" s="27"/>
      <c r="K132" s="27"/>
      <c r="L132" s="27"/>
      <c r="M132" s="27">
        <v>0</v>
      </c>
      <c r="N132" s="27">
        <v>0</v>
      </c>
      <c r="O132" s="27"/>
      <c r="P132" s="27">
        <v>0</v>
      </c>
      <c r="Q132" s="27">
        <v>0</v>
      </c>
      <c r="R132" s="31">
        <f t="shared" si="6"/>
        <v>0</v>
      </c>
      <c r="S132" s="27">
        <v>600000</v>
      </c>
      <c r="T132" s="27">
        <v>600000</v>
      </c>
      <c r="U132" s="31">
        <f t="shared" si="2"/>
        <v>1200000</v>
      </c>
      <c r="V132" s="9" t="s">
        <v>385</v>
      </c>
      <c r="W132" s="98">
        <v>511500</v>
      </c>
      <c r="X132" s="9" t="s">
        <v>384</v>
      </c>
      <c r="Y132" s="94">
        <v>2015</v>
      </c>
      <c r="Z132" s="44" t="s">
        <v>53</v>
      </c>
      <c r="AZ132" s="2"/>
      <c r="BA132" s="2"/>
      <c r="BB132" s="2"/>
    </row>
    <row r="133" spans="1:54" ht="51">
      <c r="A133" s="4" t="s">
        <v>160</v>
      </c>
      <c r="B133" s="8" t="s">
        <v>330</v>
      </c>
      <c r="C133" s="7" t="s">
        <v>433</v>
      </c>
      <c r="D133" s="27">
        <v>500000</v>
      </c>
      <c r="E133" s="38">
        <f t="shared" si="3"/>
        <v>500000</v>
      </c>
      <c r="F133" s="27"/>
      <c r="G133" s="27"/>
      <c r="H133" s="27"/>
      <c r="I133" s="31">
        <f t="shared" si="0"/>
        <v>0</v>
      </c>
      <c r="J133" s="27"/>
      <c r="K133" s="27">
        <v>0</v>
      </c>
      <c r="L133" s="27"/>
      <c r="M133" s="27">
        <v>0</v>
      </c>
      <c r="N133" s="27"/>
      <c r="O133" s="27"/>
      <c r="P133" s="27">
        <v>0</v>
      </c>
      <c r="Q133" s="27">
        <v>0</v>
      </c>
      <c r="R133" s="31">
        <f t="shared" si="6"/>
        <v>0</v>
      </c>
      <c r="S133" s="27"/>
      <c r="T133" s="27">
        <v>500000</v>
      </c>
      <c r="U133" s="31">
        <f t="shared" si="2"/>
        <v>500000</v>
      </c>
      <c r="V133" s="9" t="s">
        <v>333</v>
      </c>
      <c r="W133" s="98">
        <v>511200</v>
      </c>
      <c r="X133" s="68" t="s">
        <v>333</v>
      </c>
      <c r="Y133" s="94">
        <v>2015</v>
      </c>
      <c r="Z133" s="44" t="s">
        <v>53</v>
      </c>
      <c r="AZ133" s="2"/>
      <c r="BA133" s="2"/>
      <c r="BB133" s="2"/>
    </row>
    <row r="134" spans="1:54" ht="63.75">
      <c r="A134" s="4" t="s">
        <v>160</v>
      </c>
      <c r="B134" s="8" t="s">
        <v>334</v>
      </c>
      <c r="C134" s="7" t="s">
        <v>335</v>
      </c>
      <c r="D134" s="27">
        <v>200000</v>
      </c>
      <c r="E134" s="38">
        <f t="shared" si="3"/>
        <v>56000</v>
      </c>
      <c r="F134" s="27"/>
      <c r="G134" s="27">
        <v>10000</v>
      </c>
      <c r="H134" s="27">
        <v>10000</v>
      </c>
      <c r="I134" s="31">
        <f t="shared" si="0"/>
        <v>20000</v>
      </c>
      <c r="J134" s="27"/>
      <c r="K134" s="27"/>
      <c r="L134" s="27"/>
      <c r="M134" s="27">
        <v>0</v>
      </c>
      <c r="N134" s="27">
        <v>0</v>
      </c>
      <c r="O134" s="27"/>
      <c r="P134" s="27"/>
      <c r="Q134" s="27">
        <v>0</v>
      </c>
      <c r="R134" s="31">
        <f t="shared" si="6"/>
        <v>0</v>
      </c>
      <c r="S134" s="27">
        <v>18000</v>
      </c>
      <c r="T134" s="27">
        <v>18000</v>
      </c>
      <c r="U134" s="31">
        <f t="shared" si="2"/>
        <v>36000</v>
      </c>
      <c r="V134" s="69"/>
      <c r="W134" s="97" t="s">
        <v>374</v>
      </c>
      <c r="X134" s="9" t="s">
        <v>266</v>
      </c>
      <c r="Y134" s="56">
        <v>2015</v>
      </c>
      <c r="Z134" s="44" t="s">
        <v>53</v>
      </c>
      <c r="AZ134" s="2"/>
      <c r="BA134" s="2"/>
      <c r="BB134" s="2"/>
    </row>
    <row r="135" spans="1:54" ht="63.75">
      <c r="A135" s="4" t="s">
        <v>160</v>
      </c>
      <c r="B135" s="8" t="s">
        <v>336</v>
      </c>
      <c r="C135" s="7" t="s">
        <v>337</v>
      </c>
      <c r="D135" s="27">
        <v>200000</v>
      </c>
      <c r="E135" s="38">
        <f t="shared" si="3"/>
        <v>56000</v>
      </c>
      <c r="F135" s="27"/>
      <c r="G135" s="27">
        <v>10000</v>
      </c>
      <c r="H135" s="27">
        <v>10000</v>
      </c>
      <c r="I135" s="31">
        <f t="shared" si="0"/>
        <v>20000</v>
      </c>
      <c r="J135" s="27"/>
      <c r="K135" s="27"/>
      <c r="L135" s="27"/>
      <c r="M135" s="27">
        <v>0</v>
      </c>
      <c r="N135" s="27">
        <v>0</v>
      </c>
      <c r="O135" s="27"/>
      <c r="P135" s="27"/>
      <c r="Q135" s="27">
        <v>0</v>
      </c>
      <c r="R135" s="31">
        <f t="shared" si="6"/>
        <v>0</v>
      </c>
      <c r="S135" s="27">
        <v>18000</v>
      </c>
      <c r="T135" s="27">
        <v>18000</v>
      </c>
      <c r="U135" s="31">
        <f t="shared" si="2"/>
        <v>36000</v>
      </c>
      <c r="V135" s="69"/>
      <c r="W135" s="97" t="s">
        <v>374</v>
      </c>
      <c r="X135" s="9" t="s">
        <v>266</v>
      </c>
      <c r="Y135" s="56">
        <v>2015</v>
      </c>
      <c r="Z135" s="44" t="s">
        <v>53</v>
      </c>
      <c r="AZ135" s="2"/>
      <c r="BA135" s="2"/>
      <c r="BB135" s="2"/>
    </row>
    <row r="136" spans="1:54" ht="51">
      <c r="A136" s="4" t="s">
        <v>160</v>
      </c>
      <c r="B136" s="8" t="s">
        <v>338</v>
      </c>
      <c r="C136" s="7" t="s">
        <v>434</v>
      </c>
      <c r="D136" s="27">
        <v>2000000</v>
      </c>
      <c r="E136" s="38">
        <f t="shared" si="3"/>
        <v>250000</v>
      </c>
      <c r="F136" s="27"/>
      <c r="G136" s="27"/>
      <c r="H136" s="27">
        <v>50000</v>
      </c>
      <c r="I136" s="31">
        <f t="shared" si="0"/>
        <v>50000</v>
      </c>
      <c r="J136" s="27"/>
      <c r="K136" s="27">
        <v>0</v>
      </c>
      <c r="L136" s="27"/>
      <c r="M136" s="27">
        <v>0</v>
      </c>
      <c r="N136" s="27"/>
      <c r="O136" s="27">
        <v>0</v>
      </c>
      <c r="P136" s="27">
        <v>0</v>
      </c>
      <c r="Q136" s="27">
        <v>0</v>
      </c>
      <c r="R136" s="31">
        <f aca="true" t="shared" si="7" ref="R136:R146">SUM(J136:Q136)</f>
        <v>0</v>
      </c>
      <c r="S136" s="27">
        <v>100000</v>
      </c>
      <c r="T136" s="27">
        <v>100000</v>
      </c>
      <c r="U136" s="31">
        <f t="shared" si="2"/>
        <v>200000</v>
      </c>
      <c r="V136" s="69"/>
      <c r="W136" s="97">
        <v>511100</v>
      </c>
      <c r="X136" s="9" t="s">
        <v>266</v>
      </c>
      <c r="Y136" s="74">
        <v>2016</v>
      </c>
      <c r="Z136" s="44" t="s">
        <v>53</v>
      </c>
      <c r="AZ136" s="2"/>
      <c r="BA136" s="2"/>
      <c r="BB136" s="2"/>
    </row>
    <row r="137" spans="1:54" ht="63.75">
      <c r="A137" s="4" t="s">
        <v>160</v>
      </c>
      <c r="B137" s="8" t="s">
        <v>339</v>
      </c>
      <c r="C137" s="7" t="s">
        <v>435</v>
      </c>
      <c r="D137" s="27">
        <v>857000</v>
      </c>
      <c r="E137" s="38">
        <f t="shared" si="3"/>
        <v>340000</v>
      </c>
      <c r="F137" s="27"/>
      <c r="G137" s="27">
        <v>100000</v>
      </c>
      <c r="H137" s="27">
        <v>100000</v>
      </c>
      <c r="I137" s="31">
        <f t="shared" si="0"/>
        <v>200000</v>
      </c>
      <c r="J137" s="27"/>
      <c r="K137" s="27"/>
      <c r="L137" s="27"/>
      <c r="M137" s="27"/>
      <c r="N137" s="27">
        <v>0</v>
      </c>
      <c r="O137" s="27"/>
      <c r="P137" s="27"/>
      <c r="Q137" s="27">
        <v>0</v>
      </c>
      <c r="R137" s="31">
        <f t="shared" si="7"/>
        <v>0</v>
      </c>
      <c r="S137" s="27">
        <v>70000</v>
      </c>
      <c r="T137" s="27">
        <v>70000</v>
      </c>
      <c r="U137" s="31">
        <f t="shared" si="2"/>
        <v>140000</v>
      </c>
      <c r="V137" s="69"/>
      <c r="W137" s="97" t="s">
        <v>376</v>
      </c>
      <c r="X137" s="97" t="s">
        <v>266</v>
      </c>
      <c r="Y137" s="56">
        <v>2015</v>
      </c>
      <c r="Z137" s="44" t="s">
        <v>53</v>
      </c>
      <c r="AZ137" s="2"/>
      <c r="BA137" s="2"/>
      <c r="BB137" s="2"/>
    </row>
    <row r="138" spans="1:54" ht="51">
      <c r="A138" s="4" t="s">
        <v>160</v>
      </c>
      <c r="B138" s="8" t="s">
        <v>340</v>
      </c>
      <c r="C138" s="7" t="s">
        <v>341</v>
      </c>
      <c r="D138" s="27">
        <v>160000</v>
      </c>
      <c r="E138" s="38">
        <f t="shared" si="3"/>
        <v>48000</v>
      </c>
      <c r="F138" s="27"/>
      <c r="G138" s="27">
        <v>10000</v>
      </c>
      <c r="H138" s="27">
        <v>10000</v>
      </c>
      <c r="I138" s="31">
        <f t="shared" si="0"/>
        <v>20000</v>
      </c>
      <c r="J138" s="27"/>
      <c r="K138" s="27">
        <v>0</v>
      </c>
      <c r="L138" s="27"/>
      <c r="M138" s="27"/>
      <c r="N138" s="27"/>
      <c r="O138" s="27"/>
      <c r="P138" s="27">
        <v>0</v>
      </c>
      <c r="Q138" s="27">
        <v>0</v>
      </c>
      <c r="R138" s="31">
        <f t="shared" si="7"/>
        <v>0</v>
      </c>
      <c r="S138" s="27">
        <v>14000</v>
      </c>
      <c r="T138" s="27">
        <v>14000</v>
      </c>
      <c r="U138" s="31">
        <f t="shared" si="2"/>
        <v>28000</v>
      </c>
      <c r="V138" s="69"/>
      <c r="W138" s="97" t="s">
        <v>374</v>
      </c>
      <c r="X138" s="97" t="s">
        <v>266</v>
      </c>
      <c r="Y138" s="56">
        <v>2015</v>
      </c>
      <c r="Z138" s="44" t="s">
        <v>53</v>
      </c>
      <c r="AZ138" s="2"/>
      <c r="BA138" s="2"/>
      <c r="BB138" s="2"/>
    </row>
    <row r="139" spans="1:54" ht="51">
      <c r="A139" s="4" t="s">
        <v>160</v>
      </c>
      <c r="B139" s="8" t="s">
        <v>342</v>
      </c>
      <c r="C139" s="7" t="s">
        <v>343</v>
      </c>
      <c r="D139" s="27">
        <v>40000</v>
      </c>
      <c r="E139" s="38">
        <f t="shared" si="3"/>
        <v>12000</v>
      </c>
      <c r="F139" s="27"/>
      <c r="G139" s="27">
        <v>2500</v>
      </c>
      <c r="H139" s="27">
        <v>2500</v>
      </c>
      <c r="I139" s="31">
        <f t="shared" si="0"/>
        <v>5000</v>
      </c>
      <c r="J139" s="27"/>
      <c r="K139" s="27">
        <v>0</v>
      </c>
      <c r="L139" s="27"/>
      <c r="M139" s="27"/>
      <c r="N139" s="27"/>
      <c r="O139" s="27"/>
      <c r="P139" s="27">
        <v>0</v>
      </c>
      <c r="Q139" s="27">
        <v>0</v>
      </c>
      <c r="R139" s="31">
        <f t="shared" si="7"/>
        <v>0</v>
      </c>
      <c r="S139" s="27">
        <v>3500</v>
      </c>
      <c r="T139" s="27">
        <v>3500</v>
      </c>
      <c r="U139" s="31">
        <f t="shared" si="2"/>
        <v>7000</v>
      </c>
      <c r="V139" s="99" t="s">
        <v>371</v>
      </c>
      <c r="W139" s="97" t="s">
        <v>374</v>
      </c>
      <c r="X139" s="98" t="s">
        <v>369</v>
      </c>
      <c r="Y139" s="56">
        <v>2015</v>
      </c>
      <c r="Z139" s="44" t="s">
        <v>53</v>
      </c>
      <c r="AZ139" s="2"/>
      <c r="BA139" s="2"/>
      <c r="BB139" s="2"/>
    </row>
    <row r="140" spans="1:54" ht="63.75">
      <c r="A140" s="4" t="s">
        <v>160</v>
      </c>
      <c r="B140" s="8" t="s">
        <v>436</v>
      </c>
      <c r="C140" s="7" t="s">
        <v>437</v>
      </c>
      <c r="D140" s="27">
        <v>50000</v>
      </c>
      <c r="E140" s="38">
        <f t="shared" si="3"/>
        <v>50000</v>
      </c>
      <c r="F140" s="27"/>
      <c r="G140" s="27">
        <v>5000</v>
      </c>
      <c r="H140" s="27">
        <v>5000</v>
      </c>
      <c r="I140" s="31">
        <f t="shared" si="0"/>
        <v>10000</v>
      </c>
      <c r="J140" s="27"/>
      <c r="K140" s="27">
        <v>0</v>
      </c>
      <c r="L140" s="27"/>
      <c r="M140" s="27"/>
      <c r="N140" s="27"/>
      <c r="O140" s="27"/>
      <c r="P140" s="27">
        <v>0</v>
      </c>
      <c r="Q140" s="27">
        <v>0</v>
      </c>
      <c r="R140" s="31">
        <f t="shared" si="7"/>
        <v>0</v>
      </c>
      <c r="S140" s="27">
        <v>20000</v>
      </c>
      <c r="T140" s="27">
        <v>20000</v>
      </c>
      <c r="U140" s="31">
        <f t="shared" si="2"/>
        <v>40000</v>
      </c>
      <c r="V140" s="99" t="s">
        <v>371</v>
      </c>
      <c r="W140" s="97">
        <v>511700</v>
      </c>
      <c r="X140" s="98" t="s">
        <v>369</v>
      </c>
      <c r="Y140" s="56">
        <v>2015</v>
      </c>
      <c r="Z140" s="44" t="s">
        <v>53</v>
      </c>
      <c r="AZ140" s="2"/>
      <c r="BA140" s="2"/>
      <c r="BB140" s="2"/>
    </row>
    <row r="141" spans="1:54" s="104" customFormat="1" ht="32.25">
      <c r="A141" s="100" t="s">
        <v>160</v>
      </c>
      <c r="B141" s="101" t="s">
        <v>344</v>
      </c>
      <c r="C141" s="102" t="s">
        <v>345</v>
      </c>
      <c r="D141" s="27">
        <v>100000</v>
      </c>
      <c r="E141" s="103">
        <f t="shared" si="3"/>
        <v>40500</v>
      </c>
      <c r="F141" s="27">
        <v>5000</v>
      </c>
      <c r="G141" s="27">
        <v>5000</v>
      </c>
      <c r="H141" s="27">
        <v>5000</v>
      </c>
      <c r="I141" s="31">
        <f t="shared" si="0"/>
        <v>15000</v>
      </c>
      <c r="J141" s="27"/>
      <c r="K141" s="27">
        <v>1500</v>
      </c>
      <c r="L141" s="27"/>
      <c r="M141" s="27"/>
      <c r="N141" s="27"/>
      <c r="O141" s="27"/>
      <c r="P141" s="27">
        <v>7000</v>
      </c>
      <c r="Q141" s="27">
        <v>0</v>
      </c>
      <c r="R141" s="31">
        <f t="shared" si="7"/>
        <v>8500</v>
      </c>
      <c r="S141" s="27">
        <v>8500</v>
      </c>
      <c r="T141" s="27">
        <v>8500</v>
      </c>
      <c r="U141" s="31">
        <f t="shared" si="2"/>
        <v>25500</v>
      </c>
      <c r="V141" s="99" t="s">
        <v>371</v>
      </c>
      <c r="W141" s="98">
        <v>412900</v>
      </c>
      <c r="X141" s="99" t="s">
        <v>369</v>
      </c>
      <c r="Y141" s="56">
        <v>2014</v>
      </c>
      <c r="Z141" s="44" t="s">
        <v>53</v>
      </c>
      <c r="AZ141" s="105"/>
      <c r="BA141" s="105"/>
      <c r="BB141" s="105"/>
    </row>
    <row r="142" spans="1:54" ht="76.5">
      <c r="A142" s="4" t="s">
        <v>160</v>
      </c>
      <c r="B142" s="8" t="s">
        <v>346</v>
      </c>
      <c r="C142" s="7" t="s">
        <v>438</v>
      </c>
      <c r="D142" s="27">
        <v>200000</v>
      </c>
      <c r="E142" s="38">
        <f t="shared" si="3"/>
        <v>200000</v>
      </c>
      <c r="F142" s="27"/>
      <c r="G142" s="27">
        <v>25000</v>
      </c>
      <c r="H142" s="27">
        <v>25000</v>
      </c>
      <c r="I142" s="31">
        <f t="shared" si="0"/>
        <v>50000</v>
      </c>
      <c r="J142" s="27"/>
      <c r="K142" s="27">
        <v>0</v>
      </c>
      <c r="L142" s="27"/>
      <c r="M142" s="27"/>
      <c r="N142" s="27"/>
      <c r="O142" s="27"/>
      <c r="P142" s="27">
        <v>0</v>
      </c>
      <c r="Q142" s="27">
        <v>0</v>
      </c>
      <c r="R142" s="31">
        <f t="shared" si="7"/>
        <v>0</v>
      </c>
      <c r="S142" s="27">
        <v>50000</v>
      </c>
      <c r="T142" s="27">
        <v>100000</v>
      </c>
      <c r="U142" s="31">
        <f t="shared" si="2"/>
        <v>150000</v>
      </c>
      <c r="V142" s="106" t="s">
        <v>439</v>
      </c>
      <c r="W142" s="97" t="s">
        <v>375</v>
      </c>
      <c r="X142" s="106" t="s">
        <v>266</v>
      </c>
      <c r="Y142" s="56">
        <v>2015</v>
      </c>
      <c r="Z142" s="44" t="s">
        <v>53</v>
      </c>
      <c r="AZ142" s="2"/>
      <c r="BA142" s="2"/>
      <c r="BB142" s="2"/>
    </row>
    <row r="143" spans="1:54" ht="76.5">
      <c r="A143" s="4" t="s">
        <v>160</v>
      </c>
      <c r="B143" s="8" t="s">
        <v>347</v>
      </c>
      <c r="C143" s="7" t="s">
        <v>440</v>
      </c>
      <c r="D143" s="27">
        <v>0</v>
      </c>
      <c r="E143" s="38">
        <f t="shared" si="3"/>
        <v>0</v>
      </c>
      <c r="F143" s="27"/>
      <c r="G143" s="27"/>
      <c r="H143" s="27"/>
      <c r="I143" s="31">
        <f t="shared" si="0"/>
        <v>0</v>
      </c>
      <c r="J143" s="27"/>
      <c r="K143" s="27"/>
      <c r="L143" s="27"/>
      <c r="M143" s="27"/>
      <c r="N143" s="27"/>
      <c r="O143" s="27"/>
      <c r="P143" s="27"/>
      <c r="Q143" s="27">
        <v>0</v>
      </c>
      <c r="R143" s="31">
        <f t="shared" si="7"/>
        <v>0</v>
      </c>
      <c r="S143" s="27"/>
      <c r="T143" s="27"/>
      <c r="U143" s="31">
        <f t="shared" si="2"/>
        <v>0</v>
      </c>
      <c r="V143" s="9" t="s">
        <v>230</v>
      </c>
      <c r="W143" s="9"/>
      <c r="X143" s="9" t="s">
        <v>370</v>
      </c>
      <c r="Y143" s="94">
        <v>2014</v>
      </c>
      <c r="Z143" s="44" t="s">
        <v>53</v>
      </c>
      <c r="AZ143" s="2"/>
      <c r="BA143" s="2"/>
      <c r="BB143" s="2"/>
    </row>
    <row r="144" spans="1:54" ht="32.25">
      <c r="A144" s="4" t="s">
        <v>160</v>
      </c>
      <c r="B144" s="8" t="s">
        <v>348</v>
      </c>
      <c r="C144" s="7" t="s">
        <v>349</v>
      </c>
      <c r="D144" s="27">
        <v>30000</v>
      </c>
      <c r="E144" s="38">
        <f t="shared" si="3"/>
        <v>30000</v>
      </c>
      <c r="F144" s="27"/>
      <c r="G144" s="27"/>
      <c r="H144" s="27"/>
      <c r="I144" s="31">
        <f>SUM(F144:H144)</f>
        <v>0</v>
      </c>
      <c r="J144" s="27"/>
      <c r="K144" s="27"/>
      <c r="L144" s="27"/>
      <c r="M144" s="27"/>
      <c r="N144" s="27"/>
      <c r="O144" s="27"/>
      <c r="P144" s="27">
        <v>0</v>
      </c>
      <c r="Q144" s="27">
        <v>0</v>
      </c>
      <c r="R144" s="31">
        <f t="shared" si="7"/>
        <v>0</v>
      </c>
      <c r="S144" s="27">
        <v>30000</v>
      </c>
      <c r="T144" s="27"/>
      <c r="U144" s="31">
        <f>SUM(R144:T144)</f>
        <v>30000</v>
      </c>
      <c r="V144" s="9" t="s">
        <v>352</v>
      </c>
      <c r="W144" s="97" t="s">
        <v>374</v>
      </c>
      <c r="X144" s="9" t="s">
        <v>266</v>
      </c>
      <c r="Y144" s="94">
        <v>2015</v>
      </c>
      <c r="Z144" s="44" t="s">
        <v>53</v>
      </c>
      <c r="AZ144" s="2"/>
      <c r="BA144" s="2"/>
      <c r="BB144" s="2"/>
    </row>
    <row r="145" spans="1:54" ht="51">
      <c r="A145" s="4" t="s">
        <v>160</v>
      </c>
      <c r="B145" s="8" t="s">
        <v>350</v>
      </c>
      <c r="C145" s="7" t="s">
        <v>351</v>
      </c>
      <c r="D145" s="27">
        <v>30000</v>
      </c>
      <c r="E145" s="38">
        <f t="shared" si="3"/>
        <v>10000</v>
      </c>
      <c r="F145" s="27"/>
      <c r="G145" s="27">
        <v>2500</v>
      </c>
      <c r="H145" s="27">
        <v>2500</v>
      </c>
      <c r="I145" s="31">
        <f>SUM(F145:H145)</f>
        <v>5000</v>
      </c>
      <c r="J145" s="27"/>
      <c r="K145" s="27"/>
      <c r="L145" s="27"/>
      <c r="M145" s="27"/>
      <c r="N145" s="27"/>
      <c r="O145" s="27"/>
      <c r="P145" s="27"/>
      <c r="Q145" s="27">
        <v>0</v>
      </c>
      <c r="R145" s="31">
        <f t="shared" si="7"/>
        <v>0</v>
      </c>
      <c r="S145" s="27">
        <v>2500</v>
      </c>
      <c r="T145" s="27">
        <v>2500</v>
      </c>
      <c r="U145" s="31">
        <f>SUM(R145:T145)</f>
        <v>5000</v>
      </c>
      <c r="V145" s="9" t="s">
        <v>353</v>
      </c>
      <c r="W145" s="97" t="s">
        <v>374</v>
      </c>
      <c r="X145" s="9" t="s">
        <v>266</v>
      </c>
      <c r="Y145" s="56">
        <v>2015</v>
      </c>
      <c r="Z145" s="44" t="s">
        <v>53</v>
      </c>
      <c r="AZ145" s="2"/>
      <c r="BA145" s="2"/>
      <c r="BB145" s="2"/>
    </row>
    <row r="146" spans="1:54" ht="63.75">
      <c r="A146" s="4" t="s">
        <v>160</v>
      </c>
      <c r="B146" s="8" t="s">
        <v>354</v>
      </c>
      <c r="C146" s="7" t="s">
        <v>355</v>
      </c>
      <c r="D146" s="27">
        <v>100000</v>
      </c>
      <c r="E146" s="38">
        <f t="shared" si="3"/>
        <v>100000</v>
      </c>
      <c r="F146" s="27"/>
      <c r="G146" s="27">
        <v>25000</v>
      </c>
      <c r="H146" s="27">
        <v>25000</v>
      </c>
      <c r="I146" s="31">
        <f>SUM(F146:H146)</f>
        <v>50000</v>
      </c>
      <c r="J146" s="27"/>
      <c r="K146" s="27">
        <v>0</v>
      </c>
      <c r="L146" s="27"/>
      <c r="M146" s="27"/>
      <c r="N146" s="27"/>
      <c r="O146" s="27"/>
      <c r="P146" s="27">
        <v>0</v>
      </c>
      <c r="Q146" s="27">
        <v>0</v>
      </c>
      <c r="R146" s="31">
        <f t="shared" si="7"/>
        <v>0</v>
      </c>
      <c r="S146" s="27">
        <v>25000</v>
      </c>
      <c r="T146" s="27">
        <v>25000</v>
      </c>
      <c r="U146" s="31">
        <f>SUM(R146:T146)</f>
        <v>50000</v>
      </c>
      <c r="V146" s="9" t="s">
        <v>356</v>
      </c>
      <c r="W146" s="97">
        <v>511300</v>
      </c>
      <c r="X146" s="106" t="s">
        <v>373</v>
      </c>
      <c r="Y146" s="56">
        <v>2015</v>
      </c>
      <c r="Z146" s="44" t="s">
        <v>53</v>
      </c>
      <c r="AZ146" s="2"/>
      <c r="BA146" s="2"/>
      <c r="BB146" s="2"/>
    </row>
    <row r="147" spans="1:54" ht="15">
      <c r="A147" s="17"/>
      <c r="B147" s="18"/>
      <c r="C147" s="19"/>
      <c r="D147" s="29"/>
      <c r="E147" s="38">
        <f t="shared" si="3"/>
        <v>0</v>
      </c>
      <c r="F147" s="28"/>
      <c r="G147" s="28"/>
      <c r="H147" s="28"/>
      <c r="I147" s="31">
        <f t="shared" si="0"/>
        <v>0</v>
      </c>
      <c r="J147" s="28"/>
      <c r="K147" s="28"/>
      <c r="L147" s="28"/>
      <c r="M147" s="28"/>
      <c r="N147" s="28"/>
      <c r="O147" s="28"/>
      <c r="P147" s="28"/>
      <c r="Q147" s="28"/>
      <c r="R147" s="31">
        <f>SUM(J147:Q147)</f>
        <v>0</v>
      </c>
      <c r="S147" s="20"/>
      <c r="T147" s="28"/>
      <c r="U147" s="31">
        <f t="shared" si="2"/>
        <v>0</v>
      </c>
      <c r="V147" s="21"/>
      <c r="W147" s="22"/>
      <c r="X147" s="21"/>
      <c r="Y147" s="23"/>
      <c r="Z147" s="24"/>
      <c r="AZ147" s="2"/>
      <c r="BA147" s="2"/>
      <c r="BB147" s="2"/>
    </row>
    <row r="148" spans="1:54" ht="21" customHeight="1">
      <c r="A148" s="111" t="s">
        <v>35</v>
      </c>
      <c r="B148" s="112"/>
      <c r="C148" s="6"/>
      <c r="D148" s="30">
        <f aca="true" t="shared" si="8" ref="D148:U148">SUM(D7:D147)</f>
        <v>203499229</v>
      </c>
      <c r="E148" s="30">
        <f t="shared" si="8"/>
        <v>108195508</v>
      </c>
      <c r="F148" s="30">
        <f t="shared" si="8"/>
        <v>6199884</v>
      </c>
      <c r="G148" s="30">
        <f t="shared" si="8"/>
        <v>10488617</v>
      </c>
      <c r="H148" s="30">
        <f t="shared" si="8"/>
        <v>8781278</v>
      </c>
      <c r="I148" s="30">
        <f t="shared" si="8"/>
        <v>25469779</v>
      </c>
      <c r="J148" s="30">
        <f t="shared" si="8"/>
        <v>19018590</v>
      </c>
      <c r="K148" s="30">
        <f t="shared" si="8"/>
        <v>6856986</v>
      </c>
      <c r="L148" s="30">
        <f t="shared" si="8"/>
        <v>0</v>
      </c>
      <c r="M148" s="30">
        <f t="shared" si="8"/>
        <v>3032000</v>
      </c>
      <c r="N148" s="30">
        <f t="shared" si="8"/>
        <v>10000</v>
      </c>
      <c r="O148" s="30">
        <f t="shared" si="8"/>
        <v>11740346</v>
      </c>
      <c r="P148" s="30">
        <f t="shared" si="8"/>
        <v>1685121</v>
      </c>
      <c r="Q148" s="30">
        <f t="shared" si="8"/>
        <v>361514</v>
      </c>
      <c r="R148" s="58">
        <f t="shared" si="8"/>
        <v>11394737</v>
      </c>
      <c r="S148" s="30">
        <f t="shared" si="8"/>
        <v>31066500</v>
      </c>
      <c r="T148" s="30">
        <f t="shared" si="8"/>
        <v>26229020</v>
      </c>
      <c r="U148" s="30">
        <f t="shared" si="8"/>
        <v>82725729</v>
      </c>
      <c r="V148" s="124"/>
      <c r="W148" s="124"/>
      <c r="X148" s="124"/>
      <c r="Y148" s="124"/>
      <c r="Z148" s="124"/>
      <c r="AZ148" s="2"/>
      <c r="BA148" s="2"/>
      <c r="BB148" s="2"/>
    </row>
    <row r="149" spans="4:54" ht="12">
      <c r="D149" s="5"/>
      <c r="F149" s="1"/>
      <c r="G149" s="5"/>
      <c r="I149" s="1"/>
      <c r="K149" s="3"/>
      <c r="L149" s="5"/>
      <c r="M149" s="5"/>
      <c r="N149" s="5"/>
      <c r="O149" s="5"/>
      <c r="P149" s="5"/>
      <c r="R149" s="5"/>
      <c r="T149" s="3"/>
      <c r="U149" s="5"/>
      <c r="AZ149" s="2"/>
      <c r="BA149" s="2"/>
      <c r="BB149" s="2"/>
    </row>
    <row r="150" spans="6:17" ht="12">
      <c r="F150" s="1"/>
      <c r="I150" s="1"/>
      <c r="Q150" s="16"/>
    </row>
    <row r="151" spans="6:9" ht="12">
      <c r="F151" s="1"/>
      <c r="I151" s="1"/>
    </row>
    <row r="152" spans="6:9" ht="12">
      <c r="F152" s="1"/>
      <c r="I152" s="1"/>
    </row>
    <row r="153" spans="6:9" ht="12">
      <c r="F153" s="1"/>
      <c r="I153" s="1"/>
    </row>
    <row r="154" spans="6:9" ht="12">
      <c r="F154" s="1"/>
      <c r="I154" s="1"/>
    </row>
    <row r="155" spans="6:9" ht="12">
      <c r="F155" s="1"/>
      <c r="I155" s="1"/>
    </row>
    <row r="156" spans="6:9" ht="12">
      <c r="F156" s="1"/>
      <c r="I156" s="1"/>
    </row>
    <row r="157" spans="6:9" ht="12">
      <c r="F157" s="1"/>
      <c r="I157" s="1"/>
    </row>
    <row r="158" spans="6:9" ht="12">
      <c r="F158" s="1"/>
      <c r="I158" s="1"/>
    </row>
    <row r="159" spans="6:9" ht="12">
      <c r="F159" s="1"/>
      <c r="I159" s="1"/>
    </row>
    <row r="160" spans="6:9" ht="12">
      <c r="F160" s="1"/>
      <c r="I160" s="1"/>
    </row>
    <row r="161" spans="6:9" ht="12">
      <c r="F161" s="1"/>
      <c r="I161" s="1"/>
    </row>
    <row r="162" spans="6:9" ht="12">
      <c r="F162" s="1"/>
      <c r="I162" s="1"/>
    </row>
    <row r="163" spans="6:9" ht="12">
      <c r="F163" s="1"/>
      <c r="I163" s="1"/>
    </row>
    <row r="164" spans="6:9" ht="12">
      <c r="F164" s="1"/>
      <c r="I164" s="1"/>
    </row>
    <row r="165" spans="6:9" ht="12">
      <c r="F165" s="1"/>
      <c r="I165" s="1"/>
    </row>
    <row r="166" spans="6:9" ht="12">
      <c r="F166" s="1"/>
      <c r="I166" s="1"/>
    </row>
    <row r="167" spans="6:9" ht="12">
      <c r="F167" s="1"/>
      <c r="I167" s="1"/>
    </row>
    <row r="168" spans="6:9" ht="12">
      <c r="F168" s="1"/>
      <c r="I168" s="1"/>
    </row>
    <row r="169" spans="6:9" ht="12">
      <c r="F169" s="1"/>
      <c r="I169" s="1"/>
    </row>
    <row r="170" spans="6:9" ht="12">
      <c r="F170" s="1"/>
      <c r="I170" s="1"/>
    </row>
    <row r="171" spans="6:9" ht="12">
      <c r="F171" s="1"/>
      <c r="I171" s="1"/>
    </row>
    <row r="172" spans="6:9" ht="12">
      <c r="F172" s="1"/>
      <c r="I172" s="1"/>
    </row>
    <row r="173" spans="6:9" ht="12">
      <c r="F173" s="1"/>
      <c r="I173" s="1"/>
    </row>
    <row r="174" spans="6:9" ht="12">
      <c r="F174" s="1"/>
      <c r="I174" s="1"/>
    </row>
    <row r="175" spans="6:9" ht="12">
      <c r="F175" s="1"/>
      <c r="I175" s="1"/>
    </row>
    <row r="176" spans="6:9" ht="12">
      <c r="F176" s="1"/>
      <c r="I176" s="1"/>
    </row>
    <row r="177" spans="6:9" ht="12">
      <c r="F177" s="1"/>
      <c r="I177" s="1"/>
    </row>
    <row r="178" spans="6:9" ht="12">
      <c r="F178" s="1"/>
      <c r="I178" s="1"/>
    </row>
    <row r="179" spans="6:9" ht="12">
      <c r="F179" s="1"/>
      <c r="I179" s="1"/>
    </row>
    <row r="180" spans="6:9" ht="12">
      <c r="F180" s="1"/>
      <c r="I180" s="1"/>
    </row>
    <row r="181" spans="6:9" ht="12">
      <c r="F181" s="1"/>
      <c r="I181" s="1"/>
    </row>
    <row r="182" spans="6:9" ht="12">
      <c r="F182" s="1"/>
      <c r="I182" s="1"/>
    </row>
    <row r="183" spans="6:9" ht="12">
      <c r="F183" s="1"/>
      <c r="I183" s="1"/>
    </row>
    <row r="184" spans="6:9" ht="12">
      <c r="F184" s="1"/>
      <c r="I184" s="1"/>
    </row>
    <row r="185" spans="6:9" ht="12">
      <c r="F185" s="1"/>
      <c r="I185" s="1"/>
    </row>
    <row r="186" spans="6:9" ht="12">
      <c r="F186" s="1"/>
      <c r="I186" s="1"/>
    </row>
    <row r="187" spans="6:9" ht="12">
      <c r="F187" s="1"/>
      <c r="I187" s="1"/>
    </row>
    <row r="188" spans="6:9" ht="12">
      <c r="F188" s="1"/>
      <c r="I188" s="1"/>
    </row>
    <row r="189" spans="6:9" ht="12">
      <c r="F189" s="1"/>
      <c r="I189" s="1"/>
    </row>
    <row r="190" spans="6:9" ht="12">
      <c r="F190" s="1"/>
      <c r="I190" s="1"/>
    </row>
    <row r="191" spans="6:9" ht="12">
      <c r="F191" s="1"/>
      <c r="I191" s="1"/>
    </row>
    <row r="192" spans="6:9" ht="12">
      <c r="F192" s="1"/>
      <c r="I192" s="1"/>
    </row>
    <row r="193" spans="6:9" ht="12">
      <c r="F193" s="1"/>
      <c r="I193" s="1"/>
    </row>
    <row r="194" spans="6:9" ht="12">
      <c r="F194" s="1"/>
      <c r="I194" s="1"/>
    </row>
    <row r="195" spans="6:9" ht="12">
      <c r="F195" s="1"/>
      <c r="I195" s="1"/>
    </row>
    <row r="196" spans="6:9" ht="12">
      <c r="F196" s="1"/>
      <c r="I196" s="1"/>
    </row>
    <row r="197" spans="6:9" ht="12">
      <c r="F197" s="1"/>
      <c r="I197" s="1"/>
    </row>
    <row r="198" spans="6:9" ht="12">
      <c r="F198" s="1"/>
      <c r="I198" s="1"/>
    </row>
    <row r="199" spans="6:9" ht="12">
      <c r="F199" s="1"/>
      <c r="I199" s="1"/>
    </row>
    <row r="200" spans="6:9" ht="12">
      <c r="F200" s="1"/>
      <c r="I200" s="1"/>
    </row>
    <row r="201" spans="6:9" ht="12">
      <c r="F201" s="1"/>
      <c r="I201" s="1"/>
    </row>
    <row r="202" spans="6:9" ht="12">
      <c r="F202" s="1"/>
      <c r="I202" s="1"/>
    </row>
    <row r="203" spans="6:9" ht="12">
      <c r="F203" s="1"/>
      <c r="I203" s="1"/>
    </row>
    <row r="204" spans="6:9" ht="12">
      <c r="F204" s="1"/>
      <c r="I204" s="1"/>
    </row>
    <row r="205" spans="6:9" ht="12">
      <c r="F205" s="1"/>
      <c r="I205" s="1"/>
    </row>
    <row r="206" spans="6:9" ht="12">
      <c r="F206" s="1"/>
      <c r="I206" s="1"/>
    </row>
    <row r="207" spans="6:9" ht="12">
      <c r="F207" s="1"/>
      <c r="I207" s="1"/>
    </row>
    <row r="208" spans="6:9" ht="12">
      <c r="F208" s="1"/>
      <c r="I208" s="1"/>
    </row>
    <row r="209" spans="6:9" ht="12">
      <c r="F209" s="1"/>
      <c r="I209" s="1"/>
    </row>
    <row r="210" spans="6:9" ht="12">
      <c r="F210" s="1"/>
      <c r="I210" s="1"/>
    </row>
    <row r="211" spans="6:9" ht="12">
      <c r="F211" s="1"/>
      <c r="I211" s="1"/>
    </row>
    <row r="212" spans="6:9" ht="12">
      <c r="F212" s="1"/>
      <c r="I212" s="1"/>
    </row>
    <row r="213" spans="6:9" ht="12">
      <c r="F213" s="1"/>
      <c r="I213" s="1"/>
    </row>
    <row r="214" spans="6:9" ht="12">
      <c r="F214" s="1"/>
      <c r="I214" s="1"/>
    </row>
    <row r="215" spans="6:9" ht="12">
      <c r="F215" s="1"/>
      <c r="I215" s="1"/>
    </row>
    <row r="216" spans="6:9" ht="12">
      <c r="F216" s="1"/>
      <c r="I216" s="1"/>
    </row>
    <row r="217" spans="6:9" ht="12">
      <c r="F217" s="1"/>
      <c r="I217" s="1"/>
    </row>
    <row r="218" spans="6:9" ht="12">
      <c r="F218" s="1"/>
      <c r="I218" s="1"/>
    </row>
    <row r="219" spans="6:9" ht="12">
      <c r="F219" s="1"/>
      <c r="I219" s="1"/>
    </row>
    <row r="220" spans="6:9" ht="12">
      <c r="F220" s="1"/>
      <c r="I220" s="1"/>
    </row>
    <row r="221" spans="6:9" ht="12">
      <c r="F221" s="1"/>
      <c r="I221" s="1"/>
    </row>
    <row r="222" spans="6:9" ht="12">
      <c r="F222" s="1"/>
      <c r="I222" s="1"/>
    </row>
    <row r="223" spans="6:9" ht="12">
      <c r="F223" s="1"/>
      <c r="I223" s="1"/>
    </row>
    <row r="224" spans="6:9" ht="12">
      <c r="F224" s="1"/>
      <c r="I224" s="1"/>
    </row>
    <row r="225" spans="6:9" ht="12">
      <c r="F225" s="1"/>
      <c r="I225" s="1"/>
    </row>
    <row r="226" spans="6:9" ht="12">
      <c r="F226" s="1"/>
      <c r="I226" s="1"/>
    </row>
    <row r="227" spans="6:9" ht="12">
      <c r="F227" s="1"/>
      <c r="I227" s="1"/>
    </row>
    <row r="228" spans="6:9" ht="12">
      <c r="F228" s="1"/>
      <c r="I228" s="1"/>
    </row>
    <row r="229" spans="6:9" ht="12">
      <c r="F229" s="1"/>
      <c r="I229" s="1"/>
    </row>
    <row r="230" spans="6:9" ht="12">
      <c r="F230" s="1"/>
      <c r="I230" s="1"/>
    </row>
    <row r="231" spans="6:9" ht="12">
      <c r="F231" s="1"/>
      <c r="I231" s="1"/>
    </row>
    <row r="232" spans="6:9" ht="12">
      <c r="F232" s="1"/>
      <c r="I232" s="1"/>
    </row>
    <row r="233" spans="6:9" ht="12">
      <c r="F233" s="1"/>
      <c r="I233" s="1"/>
    </row>
    <row r="234" spans="6:9" ht="12">
      <c r="F234" s="1"/>
      <c r="I234" s="1"/>
    </row>
    <row r="235" spans="6:9" ht="12">
      <c r="F235" s="1"/>
      <c r="I235" s="1"/>
    </row>
    <row r="236" spans="6:9" ht="12">
      <c r="F236" s="1"/>
      <c r="I236" s="1"/>
    </row>
    <row r="237" spans="6:9" ht="12">
      <c r="F237" s="1"/>
      <c r="I237" s="1"/>
    </row>
    <row r="238" spans="6:9" ht="12">
      <c r="F238" s="1"/>
      <c r="I238" s="1"/>
    </row>
    <row r="239" spans="6:9" ht="12">
      <c r="F239" s="1"/>
      <c r="I239" s="1"/>
    </row>
    <row r="240" spans="6:9" ht="12">
      <c r="F240" s="1"/>
      <c r="I240" s="1"/>
    </row>
    <row r="241" spans="6:9" ht="12">
      <c r="F241" s="1"/>
      <c r="I241" s="1"/>
    </row>
    <row r="242" spans="6:9" ht="12">
      <c r="F242" s="1"/>
      <c r="I242" s="1"/>
    </row>
    <row r="243" spans="6:9" ht="12">
      <c r="F243" s="1"/>
      <c r="I243" s="1"/>
    </row>
    <row r="244" spans="6:9" ht="12">
      <c r="F244" s="1"/>
      <c r="I244" s="1"/>
    </row>
    <row r="245" spans="6:9" ht="12">
      <c r="F245" s="1"/>
      <c r="I245" s="1"/>
    </row>
    <row r="246" spans="6:9" ht="12">
      <c r="F246" s="1"/>
      <c r="I246" s="1"/>
    </row>
    <row r="247" spans="6:9" ht="12">
      <c r="F247" s="1"/>
      <c r="I247" s="1"/>
    </row>
    <row r="248" spans="6:9" ht="12">
      <c r="F248" s="1"/>
      <c r="I248" s="1"/>
    </row>
    <row r="249" spans="6:9" ht="12">
      <c r="F249" s="1"/>
      <c r="I249" s="1"/>
    </row>
    <row r="250" spans="6:9" ht="12">
      <c r="F250" s="1"/>
      <c r="I250" s="1"/>
    </row>
    <row r="251" spans="6:9" ht="12">
      <c r="F251" s="1"/>
      <c r="I251" s="1"/>
    </row>
    <row r="252" spans="6:9" ht="12">
      <c r="F252" s="1"/>
      <c r="I252" s="1"/>
    </row>
    <row r="253" spans="6:9" ht="12">
      <c r="F253" s="1"/>
      <c r="I253" s="1"/>
    </row>
    <row r="254" spans="6:9" ht="12">
      <c r="F254" s="1"/>
      <c r="I254" s="1"/>
    </row>
    <row r="255" spans="6:9" ht="12">
      <c r="F255" s="1"/>
      <c r="I255" s="1"/>
    </row>
    <row r="256" spans="6:9" ht="12">
      <c r="F256" s="1"/>
      <c r="I256" s="1"/>
    </row>
    <row r="257" spans="6:9" ht="12">
      <c r="F257" s="1"/>
      <c r="I257" s="1"/>
    </row>
    <row r="258" spans="6:9" ht="12">
      <c r="F258" s="1"/>
      <c r="I258" s="1"/>
    </row>
    <row r="259" spans="6:9" ht="12">
      <c r="F259" s="1"/>
      <c r="I259" s="1"/>
    </row>
    <row r="260" spans="6:9" ht="12">
      <c r="F260" s="1"/>
      <c r="I260" s="1"/>
    </row>
    <row r="261" spans="6:9" ht="12">
      <c r="F261" s="1"/>
      <c r="I261" s="1"/>
    </row>
    <row r="262" spans="6:9" ht="12">
      <c r="F262" s="1"/>
      <c r="I262" s="1"/>
    </row>
    <row r="263" ht="12">
      <c r="F263" s="1"/>
    </row>
  </sheetData>
  <sheetProtection password="C24C" sheet="1"/>
  <mergeCells count="37">
    <mergeCell ref="V2:V5"/>
    <mergeCell ref="W2:W5"/>
    <mergeCell ref="X2:X5"/>
    <mergeCell ref="Y2:Y5"/>
    <mergeCell ref="Z2:Z5"/>
    <mergeCell ref="J3:Q3"/>
    <mergeCell ref="J2:U2"/>
    <mergeCell ref="P4:P5"/>
    <mergeCell ref="R3:U3"/>
    <mergeCell ref="R4:R5"/>
    <mergeCell ref="F2:I2"/>
    <mergeCell ref="F3:I3"/>
    <mergeCell ref="C24:C25"/>
    <mergeCell ref="C26:C27"/>
    <mergeCell ref="D1:Z1"/>
    <mergeCell ref="Y148:Z148"/>
    <mergeCell ref="V148:X148"/>
    <mergeCell ref="J4:J5"/>
    <mergeCell ref="K4:K5"/>
    <mergeCell ref="L4:L5"/>
    <mergeCell ref="A148:B148"/>
    <mergeCell ref="F4:F5"/>
    <mergeCell ref="G4:G5"/>
    <mergeCell ref="H4:H5"/>
    <mergeCell ref="I4:I5"/>
    <mergeCell ref="A2:A5"/>
    <mergeCell ref="B2:B5"/>
    <mergeCell ref="C2:C5"/>
    <mergeCell ref="D2:D5"/>
    <mergeCell ref="E2:E5"/>
    <mergeCell ref="S4:S5"/>
    <mergeCell ref="T4:T5"/>
    <mergeCell ref="U4:U5"/>
    <mergeCell ref="M4:M5"/>
    <mergeCell ref="N4:N5"/>
    <mergeCell ref="O4:O5"/>
    <mergeCell ref="Q4:Q5"/>
  </mergeCells>
  <conditionalFormatting sqref="E7:E147">
    <cfRule type="expression" priority="3" dxfId="0">
      <formula>"if(d5&gt;E5)"</formula>
    </cfRule>
  </conditionalFormatting>
  <conditionalFormatting sqref="D7:D146">
    <cfRule type="expression" priority="9" dxfId="0">
      <formula>$D$7:$D$40&gt;$E$7:$E$40</formula>
    </cfRule>
  </conditionalFormatting>
  <printOptions/>
  <pageMargins left="0" right="0" top="0.31496062992125984" bottom="0.31496062992125984" header="0.31496062992125984" footer="0.31496062992125984"/>
  <pageSetup fitToHeight="3" horizontalDpi="600" verticalDpi="600" orientation="landscape" scale="45" r:id="rId3"/>
  <headerFooter>
    <oddFooter>&amp;RStr.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5"/>
  <sheetViews>
    <sheetView zoomScale="80" zoomScaleNormal="80" zoomScalePageLayoutView="0" workbookViewId="0" topLeftCell="A1">
      <selection activeCell="E32" sqref="E32"/>
    </sheetView>
  </sheetViews>
  <sheetFormatPr defaultColWidth="8.8515625" defaultRowHeight="15"/>
  <cols>
    <col min="1" max="1" width="1.7109375" style="10" customWidth="1"/>
    <col min="2" max="2" width="49.28125" style="10" customWidth="1"/>
    <col min="3" max="5" width="21.28125" style="10" customWidth="1"/>
    <col min="6" max="16384" width="8.8515625" style="10" customWidth="1"/>
  </cols>
  <sheetData>
    <row r="2" spans="2:5" ht="25.5" customHeight="1">
      <c r="B2" s="131" t="s">
        <v>10</v>
      </c>
      <c r="C2" s="132"/>
      <c r="D2" s="132"/>
      <c r="E2" s="133"/>
    </row>
    <row r="3" spans="2:5" ht="12.75">
      <c r="B3" s="130" t="s">
        <v>3</v>
      </c>
      <c r="C3" s="118" t="s">
        <v>11</v>
      </c>
      <c r="D3" s="128" t="s">
        <v>4</v>
      </c>
      <c r="E3" s="128" t="s">
        <v>5</v>
      </c>
    </row>
    <row r="4" spans="2:5" ht="12.75">
      <c r="B4" s="130"/>
      <c r="C4" s="118"/>
      <c r="D4" s="129"/>
      <c r="E4" s="129"/>
    </row>
    <row r="5" spans="2:5" ht="12.75">
      <c r="B5" s="130"/>
      <c r="C5" s="118"/>
      <c r="D5" s="129"/>
      <c r="E5" s="129"/>
    </row>
    <row r="6" spans="2:5" ht="19.5" customHeight="1">
      <c r="B6" s="26" t="s">
        <v>6</v>
      </c>
      <c r="C6" s="15">
        <f>D6+E6</f>
        <v>931500</v>
      </c>
      <c r="D6" s="15">
        <f>'Ukupno po sektorima'!$E$7</f>
        <v>395500</v>
      </c>
      <c r="E6" s="15">
        <f>'Ukupno po sektorima'!Q7</f>
        <v>536000</v>
      </c>
    </row>
    <row r="7" spans="2:5" ht="19.5" customHeight="1">
      <c r="B7" s="26" t="s">
        <v>7</v>
      </c>
      <c r="C7" s="15">
        <f>D7+E7</f>
        <v>14617266</v>
      </c>
      <c r="D7" s="15">
        <f>'Ukupno po sektorima'!$E$8</f>
        <v>4060150</v>
      </c>
      <c r="E7" s="15">
        <f>'Ukupno po sektorima'!Q8</f>
        <v>10557116</v>
      </c>
    </row>
    <row r="8" spans="2:5" ht="19.5" customHeight="1">
      <c r="B8" s="26" t="s">
        <v>44</v>
      </c>
      <c r="C8" s="15">
        <f>D8+E8</f>
        <v>1956190</v>
      </c>
      <c r="D8" s="15">
        <f>'Ukupno po sektorima'!$E$9</f>
        <v>1697690</v>
      </c>
      <c r="E8" s="15">
        <f>'Ukupno po sektorima'!Q9</f>
        <v>258500</v>
      </c>
    </row>
    <row r="9" spans="2:5" ht="18" customHeight="1">
      <c r="B9" s="43" t="s">
        <v>8</v>
      </c>
      <c r="C9" s="11">
        <f>SUM(C6:C8)</f>
        <v>17504956</v>
      </c>
      <c r="D9" s="11">
        <f>SUM(D6:D8)</f>
        <v>6153340</v>
      </c>
      <c r="E9" s="11">
        <f>SUM(E6:E8)</f>
        <v>11351616</v>
      </c>
    </row>
    <row r="10" spans="2:5" ht="12.75" customHeight="1">
      <c r="B10" s="130" t="s">
        <v>3</v>
      </c>
      <c r="C10" s="118" t="s">
        <v>12</v>
      </c>
      <c r="D10" s="128" t="s">
        <v>4</v>
      </c>
      <c r="E10" s="128" t="s">
        <v>5</v>
      </c>
    </row>
    <row r="11" spans="2:5" ht="12.75" customHeight="1">
      <c r="B11" s="130"/>
      <c r="C11" s="118"/>
      <c r="D11" s="129"/>
      <c r="E11" s="129"/>
    </row>
    <row r="12" spans="2:5" ht="12.75" customHeight="1">
      <c r="B12" s="130"/>
      <c r="C12" s="118"/>
      <c r="D12" s="129"/>
      <c r="E12" s="129"/>
    </row>
    <row r="13" spans="2:5" ht="19.5" customHeight="1">
      <c r="B13" s="26" t="s">
        <v>6</v>
      </c>
      <c r="C13" s="15">
        <f>D13+E13</f>
        <v>3101900</v>
      </c>
      <c r="D13" s="15">
        <f>'Ukupno po sektorima'!$F$7</f>
        <v>1583900</v>
      </c>
      <c r="E13" s="15">
        <f>'Ukupno po sektorima'!R7</f>
        <v>1518000</v>
      </c>
    </row>
    <row r="14" spans="2:5" ht="19.5" customHeight="1">
      <c r="B14" s="26" t="s">
        <v>7</v>
      </c>
      <c r="C14" s="15">
        <f>D14+E14</f>
        <v>11749037</v>
      </c>
      <c r="D14" s="15">
        <f>'Ukupno po sektorima'!$F$8</f>
        <v>4874037</v>
      </c>
      <c r="E14" s="15">
        <f>'Ukupno po sektorima'!R8</f>
        <v>6875000</v>
      </c>
    </row>
    <row r="15" spans="2:5" ht="19.5" customHeight="1">
      <c r="B15" s="26" t="s">
        <v>44</v>
      </c>
      <c r="C15" s="15">
        <f>D15+E15</f>
        <v>26704180</v>
      </c>
      <c r="D15" s="15">
        <f>'Ukupno po sektorima'!$F$9</f>
        <v>4030680</v>
      </c>
      <c r="E15" s="15">
        <f>'Ukupno po sektorima'!R9</f>
        <v>22673500</v>
      </c>
    </row>
    <row r="16" spans="2:5" ht="18" customHeight="1">
      <c r="B16" s="43" t="s">
        <v>8</v>
      </c>
      <c r="C16" s="11">
        <f>SUM(C13:C15)</f>
        <v>41555117</v>
      </c>
      <c r="D16" s="11">
        <f>SUM(D13:D15)</f>
        <v>10488617</v>
      </c>
      <c r="E16" s="11">
        <f>SUM(E13:E15)</f>
        <v>31066500</v>
      </c>
    </row>
    <row r="17" spans="2:5" ht="12.75" customHeight="1">
      <c r="B17" s="130" t="s">
        <v>3</v>
      </c>
      <c r="C17" s="118" t="s">
        <v>13</v>
      </c>
      <c r="D17" s="128" t="s">
        <v>4</v>
      </c>
      <c r="E17" s="128" t="s">
        <v>5</v>
      </c>
    </row>
    <row r="18" spans="2:5" ht="12.75" customHeight="1">
      <c r="B18" s="130"/>
      <c r="C18" s="118"/>
      <c r="D18" s="129"/>
      <c r="E18" s="129"/>
    </row>
    <row r="19" spans="2:5" ht="12.75" customHeight="1">
      <c r="B19" s="130"/>
      <c r="C19" s="118"/>
      <c r="D19" s="129"/>
      <c r="E19" s="129"/>
    </row>
    <row r="20" spans="2:5" ht="19.5" customHeight="1">
      <c r="B20" s="26" t="s">
        <v>6</v>
      </c>
      <c r="C20" s="15">
        <f>D20+E20</f>
        <v>3088350</v>
      </c>
      <c r="D20" s="15">
        <f>'Ukupno po sektorima'!$G$7</f>
        <v>1973350</v>
      </c>
      <c r="E20" s="15">
        <f>'Ukupno po sektorima'!S7</f>
        <v>1115000</v>
      </c>
    </row>
    <row r="21" spans="2:5" ht="19.5" customHeight="1">
      <c r="B21" s="26" t="s">
        <v>7</v>
      </c>
      <c r="C21" s="15">
        <f>D21+E21</f>
        <v>12557448</v>
      </c>
      <c r="D21" s="15">
        <f>'Ukupno po sektorima'!$G$8</f>
        <v>4646928</v>
      </c>
      <c r="E21" s="15">
        <f>'Ukupno po sektorima'!S8</f>
        <v>7910520</v>
      </c>
    </row>
    <row r="22" spans="2:5" ht="19.5" customHeight="1">
      <c r="B22" s="26" t="s">
        <v>44</v>
      </c>
      <c r="C22" s="15">
        <f>D22+E22</f>
        <v>19364500</v>
      </c>
      <c r="D22" s="15">
        <f>'Ukupno po sektorima'!$G$9</f>
        <v>2161000</v>
      </c>
      <c r="E22" s="15">
        <f>'Ukupno po sektorima'!S9</f>
        <v>17203500</v>
      </c>
    </row>
    <row r="23" spans="2:5" ht="18" customHeight="1">
      <c r="B23" s="43" t="s">
        <v>8</v>
      </c>
      <c r="C23" s="11">
        <f>SUM(C20:C22)</f>
        <v>35010298</v>
      </c>
      <c r="D23" s="11">
        <f>SUM(D20:D22)</f>
        <v>8781278</v>
      </c>
      <c r="E23" s="11">
        <f>SUM(E20:E22)</f>
        <v>26229020</v>
      </c>
    </row>
    <row r="25" spans="2:5" ht="18" customHeight="1">
      <c r="B25" s="25" t="s">
        <v>9</v>
      </c>
      <c r="C25" s="11">
        <f>C9+C16+C23</f>
        <v>94070371</v>
      </c>
      <c r="D25" s="11">
        <f>D9+D16+D23</f>
        <v>25423235</v>
      </c>
      <c r="E25" s="11">
        <f>E9+E16+E23</f>
        <v>68647136</v>
      </c>
    </row>
  </sheetData>
  <sheetProtection password="CB0D" sheet="1" objects="1" scenarios="1"/>
  <mergeCells count="13">
    <mergeCell ref="B2:E2"/>
    <mergeCell ref="E17:E19"/>
    <mergeCell ref="B3:B5"/>
    <mergeCell ref="D3:D5"/>
    <mergeCell ref="E3:E5"/>
    <mergeCell ref="C3:C5"/>
    <mergeCell ref="B17:B19"/>
    <mergeCell ref="C17:C19"/>
    <mergeCell ref="D17:D19"/>
    <mergeCell ref="D10:D12"/>
    <mergeCell ref="E10:E12"/>
    <mergeCell ref="B10:B12"/>
    <mergeCell ref="C10:C12"/>
  </mergeCells>
  <printOptions/>
  <pageMargins left="0.43" right="0.31" top="0.72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2"/>
  <sheetViews>
    <sheetView zoomScalePageLayoutView="0" workbookViewId="0" topLeftCell="B1">
      <selection activeCell="B10" sqref="B10"/>
    </sheetView>
  </sheetViews>
  <sheetFormatPr defaultColWidth="8.8515625" defaultRowHeight="15"/>
  <cols>
    <col min="1" max="1" width="1.7109375" style="10" customWidth="1"/>
    <col min="2" max="2" width="22.28125" style="10" customWidth="1"/>
    <col min="3" max="3" width="12.28125" style="10" customWidth="1"/>
    <col min="4" max="4" width="14.140625" style="10" customWidth="1"/>
    <col min="5" max="5" width="12.00390625" style="10" customWidth="1"/>
    <col min="6" max="7" width="11.7109375" style="10" customWidth="1"/>
    <col min="8" max="8" width="12.28125" style="10" customWidth="1"/>
    <col min="9" max="17" width="12.00390625" style="10" customWidth="1"/>
    <col min="18" max="18" width="12.00390625" style="10" bestFit="1" customWidth="1"/>
    <col min="19" max="20" width="12.00390625" style="10" customWidth="1"/>
    <col min="21" max="21" width="12.28125" style="10" customWidth="1"/>
    <col min="22" max="16384" width="8.8515625" style="10" customWidth="1"/>
  </cols>
  <sheetData>
    <row r="2" ht="28.5" customHeight="1">
      <c r="B2" s="41" t="s">
        <v>43</v>
      </c>
    </row>
    <row r="3" spans="2:21" ht="13.5" customHeight="1">
      <c r="B3" s="135" t="s">
        <v>3</v>
      </c>
      <c r="C3" s="117" t="s">
        <v>14</v>
      </c>
      <c r="D3" s="118" t="s">
        <v>36</v>
      </c>
      <c r="E3" s="119" t="s">
        <v>4</v>
      </c>
      <c r="F3" s="119"/>
      <c r="G3" s="119"/>
      <c r="H3" s="119"/>
      <c r="I3" s="127" t="s">
        <v>5</v>
      </c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38" t="s">
        <v>15</v>
      </c>
    </row>
    <row r="4" spans="2:21" ht="18.75" customHeight="1">
      <c r="B4" s="136"/>
      <c r="C4" s="117"/>
      <c r="D4" s="118"/>
      <c r="E4" s="120" t="s">
        <v>16</v>
      </c>
      <c r="F4" s="120"/>
      <c r="G4" s="120"/>
      <c r="H4" s="120"/>
      <c r="I4" s="118" t="s">
        <v>45</v>
      </c>
      <c r="J4" s="118"/>
      <c r="K4" s="118"/>
      <c r="L4" s="118"/>
      <c r="M4" s="118"/>
      <c r="N4" s="118"/>
      <c r="O4" s="118"/>
      <c r="P4" s="118"/>
      <c r="Q4" s="118" t="s">
        <v>17</v>
      </c>
      <c r="R4" s="118"/>
      <c r="S4" s="118"/>
      <c r="T4" s="118"/>
      <c r="U4" s="138"/>
    </row>
    <row r="5" spans="2:21" ht="12.75" customHeight="1">
      <c r="B5" s="136"/>
      <c r="C5" s="117"/>
      <c r="D5" s="118"/>
      <c r="E5" s="113" t="s">
        <v>37</v>
      </c>
      <c r="F5" s="113" t="s">
        <v>38</v>
      </c>
      <c r="G5" s="113" t="s">
        <v>39</v>
      </c>
      <c r="H5" s="113" t="s">
        <v>40</v>
      </c>
      <c r="I5" s="110" t="s">
        <v>18</v>
      </c>
      <c r="J5" s="110" t="s">
        <v>19</v>
      </c>
      <c r="K5" s="110" t="s">
        <v>20</v>
      </c>
      <c r="L5" s="110" t="s">
        <v>41</v>
      </c>
      <c r="M5" s="110" t="s">
        <v>21</v>
      </c>
      <c r="N5" s="110" t="s">
        <v>22</v>
      </c>
      <c r="O5" s="110" t="s">
        <v>23</v>
      </c>
      <c r="P5" s="110" t="s">
        <v>24</v>
      </c>
      <c r="Q5" s="134" t="s">
        <v>37</v>
      </c>
      <c r="R5" s="134" t="s">
        <v>38</v>
      </c>
      <c r="S5" s="134" t="s">
        <v>39</v>
      </c>
      <c r="T5" s="134" t="s">
        <v>40</v>
      </c>
      <c r="U5" s="138"/>
    </row>
    <row r="6" spans="2:21" ht="12.75" customHeight="1">
      <c r="B6" s="137"/>
      <c r="C6" s="117"/>
      <c r="D6" s="118"/>
      <c r="E6" s="113"/>
      <c r="F6" s="113"/>
      <c r="G6" s="113"/>
      <c r="H6" s="113"/>
      <c r="I6" s="110"/>
      <c r="J6" s="110"/>
      <c r="K6" s="110"/>
      <c r="L6" s="110"/>
      <c r="M6" s="110"/>
      <c r="N6" s="110"/>
      <c r="O6" s="110"/>
      <c r="P6" s="110"/>
      <c r="Q6" s="134"/>
      <c r="R6" s="134"/>
      <c r="S6" s="134"/>
      <c r="T6" s="134"/>
      <c r="U6" s="138"/>
    </row>
    <row r="7" spans="2:21" ht="40.5" customHeight="1">
      <c r="B7" s="39" t="s">
        <v>6</v>
      </c>
      <c r="C7" s="36">
        <f>SUMIF('Plan 2014-2016'!$Z7:$Z147,"ЕС",'Plan 2014-2016'!D7:D147)</f>
        <v>26231500</v>
      </c>
      <c r="D7" s="37">
        <f>SUMIF('Plan 2014-2016'!$Z7:$Z147,"ЕС",'Plan 2014-2016'!E7:E147)</f>
        <v>7121750</v>
      </c>
      <c r="E7" s="36">
        <f>SUMIF('Plan 2014-2016'!$Z7:$Z147,"ЕС",'Plan 2014-2016'!F7:F147)</f>
        <v>395500</v>
      </c>
      <c r="F7" s="36">
        <f>SUMIF('Plan 2014-2016'!$Z7:$Z147,"ЕС",'Plan 2014-2016'!G7:G147)</f>
        <v>1583900</v>
      </c>
      <c r="G7" s="36">
        <f>SUMIF('Plan 2014-2016'!$Z7:$Z147,"ЕС",'Plan 2014-2016'!H7:H147)</f>
        <v>1973350</v>
      </c>
      <c r="H7" s="37">
        <f>SUMIF('Plan 2014-2016'!$Z7:$Z147,"ЕС",'Plan 2014-2016'!I7:I147)</f>
        <v>3952750</v>
      </c>
      <c r="I7" s="36">
        <f>SUMIF('Plan 2014-2016'!$Z7:$Z147,"ЕС",'Plan 2014-2016'!J7:J147)</f>
        <v>0</v>
      </c>
      <c r="J7" s="36">
        <f>SUMIF('Plan 2014-2016'!$Z7:$Z147,"ЕС",'Plan 2014-2016'!K7:K147)</f>
        <v>347000</v>
      </c>
      <c r="K7" s="36">
        <f>SUMIF('Plan 2014-2016'!$Z7:$Z147,"ЕС",'Plan 2014-2016'!L7:L147)</f>
        <v>0</v>
      </c>
      <c r="L7" s="36">
        <f>SUMIF('Plan 2014-2016'!$Z7:$Z147,"ЕС",'Plan 2014-2016'!M7:M147)</f>
        <v>0</v>
      </c>
      <c r="M7" s="36">
        <f>SUMIF('Plan 2014-2016'!$Z7:$Z147,"ЕС",'Plan 2014-2016'!N7:N147)</f>
        <v>10000</v>
      </c>
      <c r="N7" s="36">
        <f>SUMIF('Plan 2014-2016'!$Z7:$Z147,"ЕС",'Plan 2014-2016'!O7:O147)</f>
        <v>0</v>
      </c>
      <c r="O7" s="36">
        <f>SUMIF('Plan 2014-2016'!$Z7:$Z147,"ЕС",'Plan 2014-2016'!P7:P147)</f>
        <v>179000</v>
      </c>
      <c r="P7" s="36">
        <f>SUMIF('Plan 2014-2016'!$Z7:$Z147,"ЕС",'Plan 2014-2016'!Q7:Q147)</f>
        <v>0</v>
      </c>
      <c r="Q7" s="37">
        <f>SUMIF('Plan 2014-2016'!$Z7:$Z147,"ЕС",'Plan 2014-2016'!R7:R147)</f>
        <v>536000</v>
      </c>
      <c r="R7" s="36">
        <f>SUMIF('Plan 2014-2016'!$Z7:$Z147,"ЕС",'Plan 2014-2016'!S7:S147)</f>
        <v>1518000</v>
      </c>
      <c r="S7" s="36">
        <f>SUMIF('Plan 2014-2016'!$Z7:$Z147,"ЕС",'Plan 2014-2016'!T7:T147)</f>
        <v>1115000</v>
      </c>
      <c r="T7" s="37">
        <f>SUMIF('Plan 2014-2016'!$Z7:$Z147,"ЕС",'Plan 2014-2016'!U7:U147)</f>
        <v>3169000</v>
      </c>
      <c r="U7" s="34">
        <f>COUNTIF('Plan 2014-2016'!$Z7:$Z147,"ЕС")</f>
        <v>54</v>
      </c>
    </row>
    <row r="8" spans="2:21" ht="40.5" customHeight="1">
      <c r="B8" s="39" t="s">
        <v>7</v>
      </c>
      <c r="C8" s="36">
        <f>SUMIF('Plan 2014-2016'!$Z7:$Z147,"ДС",'Plan 2014-2016'!D7:D147)</f>
        <v>97540254</v>
      </c>
      <c r="D8" s="37">
        <f>SUMIF('Plan 2014-2016'!$Z7:$Z147,"ДС",'Plan 2014-2016'!E7:E147)</f>
        <v>47446338</v>
      </c>
      <c r="E8" s="36">
        <f>SUMIF('Plan 2014-2016'!$Z7:$Z147,"ДС",'Plan 2014-2016'!F7:F147)</f>
        <v>4060150</v>
      </c>
      <c r="F8" s="36">
        <f>SUMIF('Plan 2014-2016'!$Z7:$Z147,"ДС",'Plan 2014-2016'!G7:G147)</f>
        <v>4874037</v>
      </c>
      <c r="G8" s="36">
        <f>SUMIF('Plan 2014-2016'!$Z7:$Z147,"ДС",'Plan 2014-2016'!H7:H147)</f>
        <v>4646928</v>
      </c>
      <c r="H8" s="37">
        <f>SUMIF('Plan 2014-2016'!$Z7:$Z147,"ДС",'Plan 2014-2016'!I7:I147)</f>
        <v>13581115</v>
      </c>
      <c r="I8" s="36">
        <f>SUMIF('Plan 2014-2016'!$Z7:$Z147,"ДС",'Plan 2014-2016'!J7:J147)</f>
        <v>11019230</v>
      </c>
      <c r="J8" s="36">
        <f>SUMIF('Plan 2014-2016'!$Z7:$Z147,"ДС",'Plan 2014-2016'!K7:K147)</f>
        <v>6508486</v>
      </c>
      <c r="K8" s="36">
        <f>SUMIF('Plan 2014-2016'!$Z7:$Z147,"ДС",'Plan 2014-2016'!L7:L147)</f>
        <v>0</v>
      </c>
      <c r="L8" s="36">
        <f>SUMIF('Plan 2014-2016'!$Z7:$Z147,"ДС",'Plan 2014-2016'!M7:M147)</f>
        <v>3032000</v>
      </c>
      <c r="M8" s="36">
        <f>SUMIF('Plan 2014-2016'!$Z7:$Z147,"ДС",'Plan 2014-2016'!N7:N147)</f>
        <v>0</v>
      </c>
      <c r="N8" s="36">
        <f>SUMIF('Plan 2014-2016'!$Z7:$Z147,"ДС",'Plan 2014-2016'!O7:O147)</f>
        <v>4836266</v>
      </c>
      <c r="O8" s="36">
        <f>SUMIF('Plan 2014-2016'!$Z7:$Z147,"ДС",'Plan 2014-2016'!P7:P147)</f>
        <v>1456000</v>
      </c>
      <c r="P8" s="36">
        <f>SUMIF('Plan 2014-2016'!$Z7:$Z147,"ДС",'Plan 2014-2016'!Q7:Q147)</f>
        <v>111514</v>
      </c>
      <c r="Q8" s="37">
        <f>SUMIF('Plan 2014-2016'!$Z7:$Z147,"ДС",'Plan 2014-2016'!R7:R147)</f>
        <v>10557116</v>
      </c>
      <c r="R8" s="36">
        <f>SUMIF('Plan 2014-2016'!$Z7:$Z147,"ДС",'Plan 2014-2016'!S7:S147)</f>
        <v>6875000</v>
      </c>
      <c r="S8" s="36">
        <f>SUMIF('Plan 2014-2016'!$Z7:$Z147,"ДС",'Plan 2014-2016'!T7:T147)</f>
        <v>7910520</v>
      </c>
      <c r="T8" s="37">
        <f>SUMIF('Plan 2014-2016'!$Z7:$Z147,"ДС",'Plan 2014-2016'!U7:U147)</f>
        <v>33865223</v>
      </c>
      <c r="U8" s="34">
        <f>COUNTIF('Plan 2014-2016'!$Z7:$Z147,"ДС")</f>
        <v>46</v>
      </c>
    </row>
    <row r="9" spans="2:21" ht="48.75" customHeight="1">
      <c r="B9" s="39" t="s">
        <v>44</v>
      </c>
      <c r="C9" s="36">
        <f>SUMIF('Plan 2014-2016'!$Z7:$Z147,"ЗС",'Plan 2014-2016'!D7:D147)</f>
        <v>79637810</v>
      </c>
      <c r="D9" s="37">
        <f>SUMIF('Plan 2014-2016'!$Z7:$Z147,"ЗС",'Plan 2014-2016'!E7:E147)</f>
        <v>53537755</v>
      </c>
      <c r="E9" s="36">
        <f>SUMIF('Plan 2014-2016'!$Z7:$Z147,"ЗС",'Plan 2014-2016'!F7:F147)</f>
        <v>1697690</v>
      </c>
      <c r="F9" s="36">
        <f>SUMIF('Plan 2014-2016'!$Z7:$Z147,"ЗС",'Plan 2014-2016'!G7:G147)</f>
        <v>4030680</v>
      </c>
      <c r="G9" s="36">
        <f>SUMIF('Plan 2014-2016'!$Z7:$Z147,"ЗС",'Plan 2014-2016'!H7:H147)</f>
        <v>2161000</v>
      </c>
      <c r="H9" s="37">
        <f>SUMIF('Plan 2014-2016'!$Z7:$Z147,"ЗС",'Plan 2014-2016'!I7:I147)</f>
        <v>7889370</v>
      </c>
      <c r="I9" s="36">
        <f>SUMIF('Plan 2014-2016'!$Z7:$Z147,"ЗС",'Plan 2014-2016'!J7:J147)</f>
        <v>7999360</v>
      </c>
      <c r="J9" s="36">
        <f>SUMIF('Plan 2014-2016'!$Z7:$Z147,"ЗС",'Plan 2014-2016'!K7:K147)</f>
        <v>1500</v>
      </c>
      <c r="K9" s="36">
        <f>SUMIF('Plan 2014-2016'!$Z7:$Z147,"ЗС",'Plan 2014-2016'!L7:L147)</f>
        <v>0</v>
      </c>
      <c r="L9" s="36">
        <f>SUMIF('Plan 2014-2016'!$Z7:$Z147,"ЗС",'Plan 2014-2016'!M7:M147)</f>
        <v>0</v>
      </c>
      <c r="M9" s="36">
        <f>SUMIF('Plan 2014-2016'!$Z7:$Z147,"ЗС",'Plan 2014-2016'!N7:N147)</f>
        <v>0</v>
      </c>
      <c r="N9" s="36">
        <f>SUMIF('Plan 2014-2016'!$Z7:$Z147,"ЗС",'Plan 2014-2016'!O7:O147)</f>
        <v>6904080</v>
      </c>
      <c r="O9" s="36">
        <f>SUMIF('Plan 2014-2016'!$Z7:$Z147,"ЗС",'Plan 2014-2016'!P7:P147)</f>
        <v>7000</v>
      </c>
      <c r="P9" s="36">
        <f>SUMIF('Plan 2014-2016'!$Z7:$Z147,"ЗС",'Plan 2014-2016'!Q7:Q147)</f>
        <v>250000</v>
      </c>
      <c r="Q9" s="37">
        <f>SUMIF('Plan 2014-2016'!$Z7:$Z147,"ЗС",'Plan 2014-2016'!R7:R147)</f>
        <v>258500</v>
      </c>
      <c r="R9" s="36">
        <f>SUMIF('Plan 2014-2016'!$Z7:$Z147,"ЗС",'Plan 2014-2016'!S7:S147)</f>
        <v>22673500</v>
      </c>
      <c r="S9" s="36">
        <f>SUMIF('Plan 2014-2016'!$Z7:$Z147,"ЗС",'Plan 2014-2016'!T7:T147)</f>
        <v>17203500</v>
      </c>
      <c r="T9" s="37">
        <f>SUMIF('Plan 2014-2016'!$Z7:$Z147,"ЗС",'Plan 2014-2016'!U7:U147)</f>
        <v>45648385</v>
      </c>
      <c r="U9" s="34">
        <f>COUNTIF('Plan 2014-2016'!$Z7:$Z147,"ЗS")</f>
        <v>0</v>
      </c>
    </row>
    <row r="10" spans="2:21" ht="40.5" customHeight="1">
      <c r="B10" s="40" t="s">
        <v>25</v>
      </c>
      <c r="C10" s="37">
        <f>SUM(C7:C9)</f>
        <v>203409564</v>
      </c>
      <c r="D10" s="35">
        <f aca="true" t="shared" si="0" ref="D10:T10">SUM(D7:D9)</f>
        <v>108105843</v>
      </c>
      <c r="E10" s="37">
        <f t="shared" si="0"/>
        <v>6153340</v>
      </c>
      <c r="F10" s="37">
        <f t="shared" si="0"/>
        <v>10488617</v>
      </c>
      <c r="G10" s="37">
        <f t="shared" si="0"/>
        <v>8781278</v>
      </c>
      <c r="H10" s="37">
        <f t="shared" si="0"/>
        <v>25423235</v>
      </c>
      <c r="I10" s="37">
        <f t="shared" si="0"/>
        <v>19018590</v>
      </c>
      <c r="J10" s="37">
        <f t="shared" si="0"/>
        <v>6856986</v>
      </c>
      <c r="K10" s="37">
        <f t="shared" si="0"/>
        <v>0</v>
      </c>
      <c r="L10" s="37">
        <f t="shared" si="0"/>
        <v>3032000</v>
      </c>
      <c r="M10" s="37">
        <f t="shared" si="0"/>
        <v>10000</v>
      </c>
      <c r="N10" s="37">
        <f t="shared" si="0"/>
        <v>11740346</v>
      </c>
      <c r="O10" s="37">
        <f t="shared" si="0"/>
        <v>1642000</v>
      </c>
      <c r="P10" s="37">
        <f t="shared" si="0"/>
        <v>361514</v>
      </c>
      <c r="Q10" s="37">
        <f t="shared" si="0"/>
        <v>11351616</v>
      </c>
      <c r="R10" s="37">
        <f t="shared" si="0"/>
        <v>31066500</v>
      </c>
      <c r="S10" s="37">
        <f t="shared" si="0"/>
        <v>26229020</v>
      </c>
      <c r="T10" s="37">
        <f t="shared" si="0"/>
        <v>82682608</v>
      </c>
      <c r="U10" s="35">
        <f>SUM(U7:U9)</f>
        <v>100</v>
      </c>
    </row>
    <row r="12" s="13" customFormat="1" ht="12.75">
      <c r="B12" s="12" t="s">
        <v>46</v>
      </c>
    </row>
  </sheetData>
  <sheetProtection password="CB0D" sheet="1" objects="1" scenarios="1"/>
  <mergeCells count="25">
    <mergeCell ref="U3:U6"/>
    <mergeCell ref="E4:H4"/>
    <mergeCell ref="L5:L6"/>
    <mergeCell ref="I5:I6"/>
    <mergeCell ref="J5:J6"/>
    <mergeCell ref="K5:K6"/>
    <mergeCell ref="Q4:T4"/>
    <mergeCell ref="T5:T6"/>
    <mergeCell ref="E5:E6"/>
    <mergeCell ref="F5:F6"/>
    <mergeCell ref="G5:G6"/>
    <mergeCell ref="H5:H6"/>
    <mergeCell ref="C3:C6"/>
    <mergeCell ref="D3:D6"/>
    <mergeCell ref="E3:H3"/>
    <mergeCell ref="B3:B6"/>
    <mergeCell ref="I4:P4"/>
    <mergeCell ref="I3:T3"/>
    <mergeCell ref="M5:M6"/>
    <mergeCell ref="N5:N6"/>
    <mergeCell ref="O5:O6"/>
    <mergeCell ref="P5:P6"/>
    <mergeCell ref="Q5:Q6"/>
    <mergeCell ref="R5:R6"/>
    <mergeCell ref="S5:S6"/>
  </mergeCells>
  <printOptions/>
  <pageMargins left="0.34" right="0.23" top="0.72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msutonwilliams</dc:creator>
  <cp:keywords/>
  <dc:description/>
  <cp:lastModifiedBy>Svetozar Vuckovac</cp:lastModifiedBy>
  <cp:lastPrinted>2014-06-02T07:00:56Z</cp:lastPrinted>
  <dcterms:created xsi:type="dcterms:W3CDTF">2013-10-16T07:47:36Z</dcterms:created>
  <dcterms:modified xsi:type="dcterms:W3CDTF">2019-08-28T07:05:56Z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